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240" windowWidth="19440" windowHeight="99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Лист1!$A$1:$R$266</definedName>
  </definedNames>
  <calcPr calcId="125725"/>
</workbook>
</file>

<file path=xl/calcChain.xml><?xml version="1.0" encoding="utf-8"?>
<calcChain xmlns="http://schemas.openxmlformats.org/spreadsheetml/2006/main">
  <c r="D261" i="1"/>
  <c r="D262" s="1"/>
  <c r="D255"/>
  <c r="D252"/>
  <c r="D245"/>
  <c r="D237"/>
  <c r="D231"/>
  <c r="D238" s="1"/>
  <c r="D227"/>
  <c r="D221"/>
  <c r="D213"/>
  <c r="D214" s="1"/>
  <c r="D207"/>
  <c r="D204"/>
  <c r="D198"/>
  <c r="D176"/>
  <c r="D190"/>
  <c r="D191" s="1"/>
  <c r="D185"/>
  <c r="D182"/>
  <c r="D173"/>
  <c r="D163"/>
  <c r="D160"/>
  <c r="D168" s="1"/>
  <c r="D154"/>
  <c r="D152"/>
  <c r="D146"/>
  <c r="D147" s="1"/>
  <c r="D137"/>
  <c r="D131"/>
  <c r="D129"/>
  <c r="D118"/>
  <c r="D115"/>
  <c r="D124" s="1"/>
  <c r="D109"/>
  <c r="D100"/>
  <c r="D90"/>
  <c r="D101" s="1"/>
  <c r="D84"/>
  <c r="D82"/>
  <c r="D76"/>
  <c r="D77" s="1"/>
  <c r="D70"/>
  <c r="D67"/>
  <c r="D62"/>
  <c r="D53"/>
  <c r="D45"/>
  <c r="D54" s="1"/>
  <c r="D39"/>
  <c r="F237"/>
  <c r="G237"/>
  <c r="H237"/>
  <c r="I237"/>
  <c r="J237"/>
  <c r="K237"/>
  <c r="L237"/>
  <c r="M237"/>
  <c r="N237"/>
  <c r="O237"/>
  <c r="P237"/>
  <c r="Q237"/>
  <c r="E237"/>
  <c r="Q231"/>
  <c r="P231"/>
  <c r="O231"/>
  <c r="N231"/>
  <c r="M231"/>
  <c r="L231"/>
  <c r="K231"/>
  <c r="J231"/>
  <c r="I231"/>
  <c r="H231"/>
  <c r="E231"/>
  <c r="F176"/>
  <c r="G176"/>
  <c r="H176"/>
  <c r="I176"/>
  <c r="J176"/>
  <c r="K176"/>
  <c r="L176"/>
  <c r="M176"/>
  <c r="N176"/>
  <c r="O176"/>
  <c r="P176"/>
  <c r="Q176"/>
  <c r="E176"/>
  <c r="D264" l="1"/>
  <c r="D265" s="1"/>
  <c r="F62"/>
  <c r="G62"/>
  <c r="H62"/>
  <c r="I62"/>
  <c r="J62"/>
  <c r="K62"/>
  <c r="L62"/>
  <c r="M62"/>
  <c r="N62"/>
  <c r="O62"/>
  <c r="P62"/>
  <c r="Q62"/>
  <c r="E62"/>
  <c r="H67"/>
  <c r="G67"/>
  <c r="F67"/>
  <c r="E67"/>
  <c r="Q261" l="1"/>
  <c r="P261"/>
  <c r="O261"/>
  <c r="N261"/>
  <c r="M261"/>
  <c r="L261"/>
  <c r="K261"/>
  <c r="J261"/>
  <c r="I261"/>
  <c r="Q255"/>
  <c r="P255"/>
  <c r="O255"/>
  <c r="N255"/>
  <c r="M255"/>
  <c r="L255"/>
  <c r="K255"/>
  <c r="J255"/>
  <c r="I255"/>
  <c r="Q252"/>
  <c r="P252"/>
  <c r="O252"/>
  <c r="N252"/>
  <c r="M252"/>
  <c r="L252"/>
  <c r="K252"/>
  <c r="J252"/>
  <c r="I252"/>
  <c r="Q245" l="1"/>
  <c r="P245"/>
  <c r="O245"/>
  <c r="N245"/>
  <c r="M245"/>
  <c r="L245"/>
  <c r="K245"/>
  <c r="J245"/>
  <c r="I245"/>
  <c r="Q243"/>
  <c r="P243"/>
  <c r="O243"/>
  <c r="N243"/>
  <c r="M243"/>
  <c r="L243"/>
  <c r="K243"/>
  <c r="J243"/>
  <c r="I243"/>
  <c r="J262" l="1"/>
  <c r="N262"/>
  <c r="P262"/>
  <c r="L262"/>
  <c r="I262"/>
  <c r="K262"/>
  <c r="M262"/>
  <c r="O262"/>
  <c r="Q262"/>
  <c r="Q227" l="1"/>
  <c r="P227"/>
  <c r="O227"/>
  <c r="N227"/>
  <c r="M227"/>
  <c r="L227"/>
  <c r="K227"/>
  <c r="J227"/>
  <c r="I227"/>
  <c r="Q221"/>
  <c r="P221"/>
  <c r="O221"/>
  <c r="N221"/>
  <c r="M221"/>
  <c r="L221"/>
  <c r="K221"/>
  <c r="J221"/>
  <c r="I221"/>
  <c r="Q219"/>
  <c r="P219"/>
  <c r="O219"/>
  <c r="N219"/>
  <c r="M219"/>
  <c r="L219"/>
  <c r="K219"/>
  <c r="J219"/>
  <c r="I219"/>
  <c r="Q213"/>
  <c r="P213"/>
  <c r="O213"/>
  <c r="N213"/>
  <c r="M213"/>
  <c r="L213"/>
  <c r="K213"/>
  <c r="J213"/>
  <c r="I213"/>
  <c r="Q207"/>
  <c r="P207"/>
  <c r="O207"/>
  <c r="N207"/>
  <c r="M207"/>
  <c r="L207"/>
  <c r="K207"/>
  <c r="J207"/>
  <c r="I207"/>
  <c r="Q204"/>
  <c r="P204"/>
  <c r="O204"/>
  <c r="N204"/>
  <c r="M204"/>
  <c r="L204"/>
  <c r="K204"/>
  <c r="J204"/>
  <c r="I204"/>
  <c r="Q198"/>
  <c r="P198"/>
  <c r="O198"/>
  <c r="N198"/>
  <c r="M198"/>
  <c r="L198"/>
  <c r="K198"/>
  <c r="J198"/>
  <c r="I198"/>
  <c r="Q196"/>
  <c r="P196"/>
  <c r="O196"/>
  <c r="N196"/>
  <c r="M196"/>
  <c r="L196"/>
  <c r="K196"/>
  <c r="J196"/>
  <c r="I196"/>
  <c r="Q190"/>
  <c r="P190"/>
  <c r="O190"/>
  <c r="N190"/>
  <c r="M190"/>
  <c r="L190"/>
  <c r="K190"/>
  <c r="J190"/>
  <c r="I190"/>
  <c r="Q185"/>
  <c r="P185"/>
  <c r="O185"/>
  <c r="N185"/>
  <c r="M185"/>
  <c r="L185"/>
  <c r="K185"/>
  <c r="J185"/>
  <c r="I185"/>
  <c r="Q182"/>
  <c r="P182"/>
  <c r="O182"/>
  <c r="N182"/>
  <c r="M182"/>
  <c r="L182"/>
  <c r="K182"/>
  <c r="J182"/>
  <c r="I182"/>
  <c r="Q173"/>
  <c r="P173"/>
  <c r="O173"/>
  <c r="N173"/>
  <c r="M173"/>
  <c r="L173"/>
  <c r="K173"/>
  <c r="J173"/>
  <c r="I173"/>
  <c r="Q167"/>
  <c r="P167"/>
  <c r="O167"/>
  <c r="N167"/>
  <c r="M167"/>
  <c r="L167"/>
  <c r="K167"/>
  <c r="J167"/>
  <c r="I167"/>
  <c r="Q163"/>
  <c r="P163"/>
  <c r="O163"/>
  <c r="N163"/>
  <c r="M163"/>
  <c r="L163"/>
  <c r="K163"/>
  <c r="J163"/>
  <c r="I163"/>
  <c r="Q160"/>
  <c r="P160"/>
  <c r="O160"/>
  <c r="N160"/>
  <c r="M160"/>
  <c r="L160"/>
  <c r="K160"/>
  <c r="J160"/>
  <c r="I160"/>
  <c r="Q154"/>
  <c r="P154"/>
  <c r="O154"/>
  <c r="N154"/>
  <c r="M154"/>
  <c r="L154"/>
  <c r="K154"/>
  <c r="J154"/>
  <c r="I154"/>
  <c r="Q152"/>
  <c r="P152"/>
  <c r="O152"/>
  <c r="N152"/>
  <c r="M152"/>
  <c r="L152"/>
  <c r="K152"/>
  <c r="J152"/>
  <c r="I152"/>
  <c r="I238" l="1"/>
  <c r="J238"/>
  <c r="L238"/>
  <c r="N238"/>
  <c r="P238"/>
  <c r="J214"/>
  <c r="L214"/>
  <c r="N214"/>
  <c r="P214"/>
  <c r="I214"/>
  <c r="K214"/>
  <c r="M214"/>
  <c r="O214"/>
  <c r="Q214"/>
  <c r="I191"/>
  <c r="K191"/>
  <c r="O191"/>
  <c r="J191"/>
  <c r="L191"/>
  <c r="N191"/>
  <c r="P191"/>
  <c r="M191"/>
  <c r="Q191"/>
  <c r="J168"/>
  <c r="L168"/>
  <c r="N168"/>
  <c r="P168"/>
  <c r="I168"/>
  <c r="K168"/>
  <c r="M168"/>
  <c r="O168"/>
  <c r="Q168"/>
  <c r="K238"/>
  <c r="M238"/>
  <c r="O238"/>
  <c r="Q238"/>
  <c r="Q146"/>
  <c r="P146"/>
  <c r="O146"/>
  <c r="N146"/>
  <c r="M146"/>
  <c r="L146"/>
  <c r="K146"/>
  <c r="J146"/>
  <c r="I146"/>
  <c r="Q140"/>
  <c r="P140"/>
  <c r="O140"/>
  <c r="N140"/>
  <c r="M140"/>
  <c r="L140"/>
  <c r="K140"/>
  <c r="J140"/>
  <c r="I140"/>
  <c r="Q137"/>
  <c r="P137"/>
  <c r="O137"/>
  <c r="N137"/>
  <c r="M137"/>
  <c r="L137"/>
  <c r="K137"/>
  <c r="J137"/>
  <c r="I137"/>
  <c r="Q131"/>
  <c r="P131"/>
  <c r="O131"/>
  <c r="N131"/>
  <c r="M131"/>
  <c r="L131"/>
  <c r="K131"/>
  <c r="J131"/>
  <c r="I131"/>
  <c r="Q129"/>
  <c r="P129"/>
  <c r="O129"/>
  <c r="N129"/>
  <c r="M129"/>
  <c r="L129"/>
  <c r="K129"/>
  <c r="J129"/>
  <c r="I129"/>
  <c r="I147" l="1"/>
  <c r="K147"/>
  <c r="M147"/>
  <c r="O147"/>
  <c r="Q147"/>
  <c r="J147"/>
  <c r="L147"/>
  <c r="N147"/>
  <c r="P147"/>
  <c r="Q123"/>
  <c r="P123"/>
  <c r="O123"/>
  <c r="N123"/>
  <c r="M123"/>
  <c r="L123"/>
  <c r="K123"/>
  <c r="J123"/>
  <c r="I123"/>
  <c r="Q118"/>
  <c r="P118"/>
  <c r="O118"/>
  <c r="N118"/>
  <c r="M118"/>
  <c r="L118"/>
  <c r="K118"/>
  <c r="J118"/>
  <c r="I118"/>
  <c r="Q115"/>
  <c r="P115"/>
  <c r="O115"/>
  <c r="N115"/>
  <c r="M115"/>
  <c r="L115"/>
  <c r="K115"/>
  <c r="J115"/>
  <c r="I115"/>
  <c r="Q109"/>
  <c r="P109"/>
  <c r="O109"/>
  <c r="N109"/>
  <c r="M109"/>
  <c r="L109"/>
  <c r="K109"/>
  <c r="J109"/>
  <c r="I109"/>
  <c r="Q107"/>
  <c r="P107"/>
  <c r="O107"/>
  <c r="N107"/>
  <c r="M107"/>
  <c r="L107"/>
  <c r="K107"/>
  <c r="J107"/>
  <c r="I107"/>
  <c r="I124" l="1"/>
  <c r="K124"/>
  <c r="M124"/>
  <c r="O124"/>
  <c r="Q124"/>
  <c r="J124"/>
  <c r="L124"/>
  <c r="N124"/>
  <c r="P124"/>
  <c r="Q100"/>
  <c r="P100"/>
  <c r="O100"/>
  <c r="N100"/>
  <c r="M100"/>
  <c r="L100"/>
  <c r="K100"/>
  <c r="J100"/>
  <c r="I100"/>
  <c r="Q94"/>
  <c r="P94"/>
  <c r="O94"/>
  <c r="N94"/>
  <c r="M94"/>
  <c r="L94"/>
  <c r="K94"/>
  <c r="J94"/>
  <c r="I94"/>
  <c r="Q90"/>
  <c r="P90"/>
  <c r="O90"/>
  <c r="N90"/>
  <c r="M90"/>
  <c r="L90"/>
  <c r="K90"/>
  <c r="J90"/>
  <c r="I90"/>
  <c r="Q84"/>
  <c r="P84"/>
  <c r="O84"/>
  <c r="N84"/>
  <c r="M84"/>
  <c r="L84"/>
  <c r="K84"/>
  <c r="J84"/>
  <c r="I84"/>
  <c r="Q82"/>
  <c r="P82"/>
  <c r="O82"/>
  <c r="N82"/>
  <c r="M82"/>
  <c r="L82"/>
  <c r="K82"/>
  <c r="J82"/>
  <c r="I82"/>
  <c r="I101" l="1"/>
  <c r="K101"/>
  <c r="M101"/>
  <c r="O101"/>
  <c r="Q101"/>
  <c r="J101"/>
  <c r="L101"/>
  <c r="N101"/>
  <c r="P101"/>
  <c r="Q76"/>
  <c r="P76"/>
  <c r="O76"/>
  <c r="N76"/>
  <c r="M76"/>
  <c r="L76"/>
  <c r="K76"/>
  <c r="J76"/>
  <c r="I76"/>
  <c r="Q70"/>
  <c r="P70"/>
  <c r="O70"/>
  <c r="N70"/>
  <c r="M70"/>
  <c r="L70"/>
  <c r="K70"/>
  <c r="J70"/>
  <c r="I70"/>
  <c r="Q67"/>
  <c r="P67"/>
  <c r="O67"/>
  <c r="N67"/>
  <c r="M67"/>
  <c r="L67"/>
  <c r="K67"/>
  <c r="J67"/>
  <c r="I67"/>
  <c r="Q59" l="1"/>
  <c r="P59"/>
  <c r="O59"/>
  <c r="N59"/>
  <c r="M59"/>
  <c r="L59"/>
  <c r="K59"/>
  <c r="J59"/>
  <c r="I59"/>
  <c r="Q53"/>
  <c r="P53"/>
  <c r="O53"/>
  <c r="N53"/>
  <c r="M53"/>
  <c r="L53"/>
  <c r="K53"/>
  <c r="J53"/>
  <c r="I53"/>
  <c r="Q48"/>
  <c r="P48"/>
  <c r="O48"/>
  <c r="N48"/>
  <c r="M48"/>
  <c r="L48"/>
  <c r="K48"/>
  <c r="J48"/>
  <c r="I48"/>
  <c r="Q45"/>
  <c r="P45"/>
  <c r="O45"/>
  <c r="N45"/>
  <c r="M45"/>
  <c r="L45"/>
  <c r="K45"/>
  <c r="J45"/>
  <c r="I45"/>
  <c r="Q39"/>
  <c r="P39"/>
  <c r="O39"/>
  <c r="N39"/>
  <c r="M39"/>
  <c r="L39"/>
  <c r="K39"/>
  <c r="J39"/>
  <c r="I39"/>
  <c r="Q37"/>
  <c r="P37"/>
  <c r="O37"/>
  <c r="N37"/>
  <c r="M37"/>
  <c r="L37"/>
  <c r="K37"/>
  <c r="J37"/>
  <c r="I37"/>
  <c r="J77" l="1"/>
  <c r="P77"/>
  <c r="N77"/>
  <c r="L77"/>
  <c r="I77"/>
  <c r="K77"/>
  <c r="M77"/>
  <c r="O77"/>
  <c r="Q77"/>
  <c r="L54"/>
  <c r="L264" s="1"/>
  <c r="L265" s="1"/>
  <c r="P54"/>
  <c r="N54"/>
  <c r="J54"/>
  <c r="J264" s="1"/>
  <c r="J265" s="1"/>
  <c r="I54"/>
  <c r="K54"/>
  <c r="M54"/>
  <c r="O54"/>
  <c r="Q54"/>
  <c r="H118"/>
  <c r="G118"/>
  <c r="F118"/>
  <c r="E118"/>
  <c r="P264" l="1"/>
  <c r="P265" s="1"/>
  <c r="Q264"/>
  <c r="Q265" s="1"/>
  <c r="N264"/>
  <c r="N265" s="1"/>
  <c r="I264"/>
  <c r="I265" s="1"/>
  <c r="M264"/>
  <c r="M265" s="1"/>
  <c r="O264"/>
  <c r="O265" s="1"/>
  <c r="K264"/>
  <c r="K265" s="1"/>
  <c r="H261"/>
  <c r="G261"/>
  <c r="F261"/>
  <c r="E261"/>
  <c r="H255"/>
  <c r="G255"/>
  <c r="F255"/>
  <c r="E255"/>
  <c r="H252"/>
  <c r="G252"/>
  <c r="F252"/>
  <c r="E252"/>
  <c r="H245"/>
  <c r="G245"/>
  <c r="F245"/>
  <c r="E245"/>
  <c r="H243"/>
  <c r="G243"/>
  <c r="F243"/>
  <c r="E243"/>
  <c r="F262" l="1"/>
  <c r="E262"/>
  <c r="H262"/>
  <c r="G262"/>
  <c r="G231"/>
  <c r="F231"/>
  <c r="H227"/>
  <c r="G227"/>
  <c r="F227"/>
  <c r="E227"/>
  <c r="H221"/>
  <c r="G221"/>
  <c r="F221"/>
  <c r="E221"/>
  <c r="H219"/>
  <c r="G219"/>
  <c r="F219"/>
  <c r="E219"/>
  <c r="F238" l="1"/>
  <c r="H238"/>
  <c r="G238"/>
  <c r="H213"/>
  <c r="G213"/>
  <c r="F213"/>
  <c r="E213"/>
  <c r="H207"/>
  <c r="G207"/>
  <c r="F207"/>
  <c r="E207"/>
  <c r="H204"/>
  <c r="G204"/>
  <c r="F204"/>
  <c r="E204"/>
  <c r="H198"/>
  <c r="G198"/>
  <c r="F198"/>
  <c r="E198"/>
  <c r="H196"/>
  <c r="G196"/>
  <c r="F196"/>
  <c r="E196"/>
  <c r="H190"/>
  <c r="G190"/>
  <c r="F190"/>
  <c r="E190"/>
  <c r="H185"/>
  <c r="G185"/>
  <c r="F185"/>
  <c r="E185"/>
  <c r="H182"/>
  <c r="G182"/>
  <c r="F182"/>
  <c r="E182"/>
  <c r="H173"/>
  <c r="G173"/>
  <c r="F173"/>
  <c r="E173"/>
  <c r="H167"/>
  <c r="G167"/>
  <c r="F167"/>
  <c r="E167"/>
  <c r="H163"/>
  <c r="G163"/>
  <c r="F163"/>
  <c r="E163"/>
  <c r="H160"/>
  <c r="G160"/>
  <c r="F160"/>
  <c r="E160"/>
  <c r="H154"/>
  <c r="G154"/>
  <c r="F154"/>
  <c r="E154"/>
  <c r="H152"/>
  <c r="G152"/>
  <c r="F152"/>
  <c r="E152"/>
  <c r="F214" l="1"/>
  <c r="H214"/>
  <c r="E214"/>
  <c r="G214"/>
  <c r="E168"/>
  <c r="G168"/>
  <c r="E191"/>
  <c r="G191"/>
  <c r="F168"/>
  <c r="H168"/>
  <c r="F191"/>
  <c r="H191"/>
  <c r="H146"/>
  <c r="G146"/>
  <c r="F146"/>
  <c r="E146"/>
  <c r="H140"/>
  <c r="G140"/>
  <c r="F140"/>
  <c r="E140"/>
  <c r="H137"/>
  <c r="G137"/>
  <c r="F137"/>
  <c r="E137"/>
  <c r="H131"/>
  <c r="G131"/>
  <c r="F131"/>
  <c r="E131"/>
  <c r="H129"/>
  <c r="G129"/>
  <c r="F129"/>
  <c r="E129"/>
  <c r="H123"/>
  <c r="G123"/>
  <c r="F123"/>
  <c r="E123"/>
  <c r="H109"/>
  <c r="G109"/>
  <c r="F109"/>
  <c r="E109"/>
  <c r="H115"/>
  <c r="G115"/>
  <c r="F115"/>
  <c r="E115"/>
  <c r="H107"/>
  <c r="G107"/>
  <c r="F107"/>
  <c r="E107"/>
  <c r="E147" l="1"/>
  <c r="G147"/>
  <c r="F147"/>
  <c r="H147"/>
  <c r="F124"/>
  <c r="H124"/>
  <c r="E124"/>
  <c r="G124"/>
  <c r="H100"/>
  <c r="G100"/>
  <c r="F100"/>
  <c r="E100"/>
  <c r="H94"/>
  <c r="G94"/>
  <c r="F94"/>
  <c r="E94"/>
  <c r="H90"/>
  <c r="G90"/>
  <c r="F90"/>
  <c r="E90"/>
  <c r="H84"/>
  <c r="G84"/>
  <c r="F84"/>
  <c r="E84"/>
  <c r="H82"/>
  <c r="G82"/>
  <c r="F82"/>
  <c r="E82"/>
  <c r="H76"/>
  <c r="G76"/>
  <c r="F76"/>
  <c r="E76"/>
  <c r="H70"/>
  <c r="G70"/>
  <c r="F70"/>
  <c r="E70"/>
  <c r="H59"/>
  <c r="G59"/>
  <c r="F59"/>
  <c r="E59"/>
  <c r="H53"/>
  <c r="G53"/>
  <c r="F53"/>
  <c r="E53"/>
  <c r="H77" l="1"/>
  <c r="F77"/>
  <c r="F101"/>
  <c r="H101"/>
  <c r="E101"/>
  <c r="G101"/>
  <c r="H45"/>
  <c r="G45"/>
  <c r="F45"/>
  <c r="E45"/>
  <c r="H48" l="1"/>
  <c r="G48"/>
  <c r="F48"/>
  <c r="E48"/>
  <c r="H39" l="1"/>
  <c r="G39"/>
  <c r="F39"/>
  <c r="E39"/>
  <c r="H37" l="1"/>
  <c r="H54" s="1"/>
  <c r="H264" s="1"/>
  <c r="H265" s="1"/>
  <c r="G37"/>
  <c r="G54" s="1"/>
  <c r="F37"/>
  <c r="F54" s="1"/>
  <c r="F264" s="1"/>
  <c r="F265" s="1"/>
  <c r="E37"/>
  <c r="E54" s="1"/>
  <c r="G77" l="1"/>
  <c r="G264" s="1"/>
  <c r="G265" s="1"/>
  <c r="E77"/>
  <c r="E238"/>
  <c r="E264" l="1"/>
  <c r="E265" s="1"/>
</calcChain>
</file>

<file path=xl/sharedStrings.xml><?xml version="1.0" encoding="utf-8"?>
<sst xmlns="http://schemas.openxmlformats.org/spreadsheetml/2006/main" count="457" uniqueCount="233">
  <si>
    <t>УТВЕРЖДЕНО:</t>
  </si>
  <si>
    <t>_________________ М.Я.Богданова</t>
  </si>
  <si>
    <t>посещающих детский сад с 12-часовым пребыванием воспитанников</t>
  </si>
  <si>
    <t>Прием пищи</t>
  </si>
  <si>
    <t>Наименование блюда</t>
  </si>
  <si>
    <t>Вес блюда</t>
  </si>
  <si>
    <t>Пищевая ценность</t>
  </si>
  <si>
    <t>белки</t>
  </si>
  <si>
    <t>жиры</t>
  </si>
  <si>
    <t>углеводы</t>
  </si>
  <si>
    <t>Завтрак</t>
  </si>
  <si>
    <t>Чай с сахарои и лимоном</t>
  </si>
  <si>
    <t>2 завтрак</t>
  </si>
  <si>
    <t>итого за завтрак</t>
  </si>
  <si>
    <t>итого за 2 завтрак</t>
  </si>
  <si>
    <t>ОБЕД</t>
  </si>
  <si>
    <t>Суп картофельный с бобовыми (горох) на мясном бультоне с гренками</t>
  </si>
  <si>
    <t>Жаркое по домашнему с мясом</t>
  </si>
  <si>
    <t>Хлеб ржано - пшеничный</t>
  </si>
  <si>
    <t>итого за обед</t>
  </si>
  <si>
    <t>Полдник</t>
  </si>
  <si>
    <t>итого за полдник</t>
  </si>
  <si>
    <t>Печенье с маслом</t>
  </si>
  <si>
    <t>Сок фруктовый в ассортименте</t>
  </si>
  <si>
    <t xml:space="preserve">№ 393 стр. 312 </t>
  </si>
  <si>
    <t>№ 399 стр. 315</t>
  </si>
  <si>
    <r>
      <t xml:space="preserve">  </t>
    </r>
    <r>
      <rPr>
        <b/>
        <sz val="12"/>
        <color theme="1"/>
        <rFont val="Calibri"/>
        <family val="2"/>
        <charset val="204"/>
        <scheme val="minor"/>
      </rPr>
      <t>ДЕНЬ 1</t>
    </r>
  </si>
  <si>
    <t>Ужин</t>
  </si>
  <si>
    <t>№ 81 стр.133</t>
  </si>
  <si>
    <t>№276 стр.253</t>
  </si>
  <si>
    <t>№ 376 стр.304</t>
  </si>
  <si>
    <t>№ 401 стр.316</t>
  </si>
  <si>
    <t>Винегрет овощной</t>
  </si>
  <si>
    <t>Котлета рыбная запечённая</t>
  </si>
  <si>
    <t>№ 255 стр.239</t>
  </si>
  <si>
    <t>№ 45 стр.113</t>
  </si>
  <si>
    <t>Кофейный напиток черный</t>
  </si>
  <si>
    <t>№ 395 стр. 313</t>
  </si>
  <si>
    <t>Хлеб пшеничный (батон)</t>
  </si>
  <si>
    <t>итого за ужин</t>
  </si>
  <si>
    <t>ИТОГО ЗА ДЕНЬ</t>
  </si>
  <si>
    <t>ДЕНЬ 2</t>
  </si>
  <si>
    <t xml:space="preserve">Каша гречневая молочная вязкая с маслом </t>
  </si>
  <si>
    <t>№ 168 стр.184</t>
  </si>
  <si>
    <t>Какао с молоком</t>
  </si>
  <si>
    <t>№ 397 стр. 314</t>
  </si>
  <si>
    <t>Хлеб пшеничный (батон) с маслом</t>
  </si>
  <si>
    <t>№ 1 стр. 95</t>
  </si>
  <si>
    <t>Обед</t>
  </si>
  <si>
    <t>Борщ со сметаной и мясом</t>
  </si>
  <si>
    <t>№ 62 стр. 124</t>
  </si>
  <si>
    <t>Хлеб ржано -пшеничный</t>
  </si>
  <si>
    <t>№ 382 стр. 307</t>
  </si>
  <si>
    <t>Итого за ужин</t>
  </si>
  <si>
    <t>Всего за день</t>
  </si>
  <si>
    <t>№ рецептуры*</t>
  </si>
  <si>
    <t>ДЕНЬ 3</t>
  </si>
  <si>
    <t>Кофейный напиток с молоком</t>
  </si>
  <si>
    <t>Макароны отварные с  сыром</t>
  </si>
  <si>
    <t>Яйцо отварное</t>
  </si>
  <si>
    <t>№ 213 стр.218</t>
  </si>
  <si>
    <t>Кисломолочный продукт (кефир)</t>
  </si>
  <si>
    <t>Биточек рыбный запечённый</t>
  </si>
  <si>
    <t>№ 368 стр. 300</t>
  </si>
  <si>
    <t>№ 213 стр. 218</t>
  </si>
  <si>
    <t>Мясо тушёное с овощами</t>
  </si>
  <si>
    <t>№ 274 стр. 252</t>
  </si>
  <si>
    <t>Кисель из натурального сока</t>
  </si>
  <si>
    <t>Соус сладкий</t>
  </si>
  <si>
    <t>№ 361(383) стр. 297</t>
  </si>
  <si>
    <t>Чай с сахаром и лимоном</t>
  </si>
  <si>
    <t xml:space="preserve">Хлеб пшеничный (батон) </t>
  </si>
  <si>
    <t>№ 171 стр. 185</t>
  </si>
  <si>
    <t>Щи из свежей капусты с картофелем на мясном бульоне со сметаной</t>
  </si>
  <si>
    <t>№ 67 стр. 126</t>
  </si>
  <si>
    <t>Картофельное пюре</t>
  </si>
  <si>
    <t>№ 321 стр. 280</t>
  </si>
  <si>
    <t>№ 255 стр. 239</t>
  </si>
  <si>
    <t>Хлеб ржано-пшеничный</t>
  </si>
  <si>
    <t>Вафли фруктовые (в ассотрименте)</t>
  </si>
  <si>
    <t xml:space="preserve">Капуста тушеная </t>
  </si>
  <si>
    <t>№ 132 стр. 156</t>
  </si>
  <si>
    <t>Запеканка из творога</t>
  </si>
  <si>
    <t>№ 237 стр. 229</t>
  </si>
  <si>
    <t>Итого за завтрак</t>
  </si>
  <si>
    <t>Рассольник на мясном бульоне (мелкошинкованный)</t>
  </si>
  <si>
    <t>№ 74 стр. 130</t>
  </si>
  <si>
    <t>Картофель тушёный</t>
  </si>
  <si>
    <t>№ 133 стр. 156</t>
  </si>
  <si>
    <t>Тефтели из печени с рисом</t>
  </si>
  <si>
    <t>№ 284 стр. 584</t>
  </si>
  <si>
    <t>Компот из сухофруктов</t>
  </si>
  <si>
    <t>№ 376 стр. 304</t>
  </si>
  <si>
    <t>Итого за 2 завтрак</t>
  </si>
  <si>
    <t>Итого за полдник</t>
  </si>
  <si>
    <t>Каша ячневая молочная с маслом</t>
  </si>
  <si>
    <t>№ 168 стр. 184</t>
  </si>
  <si>
    <t xml:space="preserve">Чай с сахаром </t>
  </si>
  <si>
    <t>№ 391;392 стр. 311-312</t>
  </si>
  <si>
    <t>Суп молочный с макаронными изделиями</t>
  </si>
  <si>
    <t>№ 93 стр. 213</t>
  </si>
  <si>
    <t xml:space="preserve">Хлеб пшеничный (батон)  с маслом </t>
  </si>
  <si>
    <t xml:space="preserve">2 завтрак </t>
  </si>
  <si>
    <t>Суп картофельный с клёцками на курином бульоне</t>
  </si>
  <si>
    <t>№ 85-120 стр. 135-150</t>
  </si>
  <si>
    <t>Котлета рубленная из птицы</t>
  </si>
  <si>
    <t>№ 305 стр. 271</t>
  </si>
  <si>
    <t>Итого за обед</t>
  </si>
  <si>
    <t>Молоко кипячёное</t>
  </si>
  <si>
    <t>№ 400 стр. 315</t>
  </si>
  <si>
    <t>Пирожок печёный с картофельным фаршем</t>
  </si>
  <si>
    <t>тесто№ 453 стр. 341, фарш № 503 стр.379, пирожок № 454 стр. 342</t>
  </si>
  <si>
    <t>Салат из свеклы с огурцом солёным</t>
  </si>
  <si>
    <t>№ 36 стр. 109</t>
  </si>
  <si>
    <t>Итого за  ужин</t>
  </si>
  <si>
    <t>№ 167 стр. 183</t>
  </si>
  <si>
    <t>№ 80 стр. 132</t>
  </si>
  <si>
    <t>Рагу овощное</t>
  </si>
  <si>
    <t>№ 137 стр. 158</t>
  </si>
  <si>
    <t>Котлета мясная рубленная</t>
  </si>
  <si>
    <t>№ 282 стр. 256</t>
  </si>
  <si>
    <t>Каша пшеничная молочная вязкая с маслом</t>
  </si>
  <si>
    <t>Каша манная вязкая на молоке с маслом</t>
  </si>
  <si>
    <t>№ 3 стр. 96</t>
  </si>
  <si>
    <t>Щи - по уральски (с крупой)</t>
  </si>
  <si>
    <t>№72 стр. 129</t>
  </si>
  <si>
    <t>Шницель мясной рубленный</t>
  </si>
  <si>
    <t xml:space="preserve"> №282 стр. 256</t>
  </si>
  <si>
    <t>Рыба запечённая в омлете</t>
  </si>
  <si>
    <t>№249 стр. 236</t>
  </si>
  <si>
    <t>День 4</t>
  </si>
  <si>
    <t>День 5</t>
  </si>
  <si>
    <t>День 6</t>
  </si>
  <si>
    <t>День 7</t>
  </si>
  <si>
    <t>День 8</t>
  </si>
  <si>
    <t>Каша перловая молочная с маслом</t>
  </si>
  <si>
    <t>№168 стр. 184</t>
  </si>
  <si>
    <t>№ 77 стр. 131</t>
  </si>
  <si>
    <t>№298 стр. 265</t>
  </si>
  <si>
    <t xml:space="preserve">Соус сметанный </t>
  </si>
  <si>
    <t>№354 стр. 295</t>
  </si>
  <si>
    <t>Сухарик</t>
  </si>
  <si>
    <t>Чай с сахаром</t>
  </si>
  <si>
    <t>День 9</t>
  </si>
  <si>
    <t>Каша геркулесовая молочная вязкая с маслом</t>
  </si>
  <si>
    <t>Борщ с фасолью и картофелем</t>
  </si>
  <si>
    <t>№63 стр. 124</t>
  </si>
  <si>
    <t>Макаронные изделия отварные с маслом</t>
  </si>
  <si>
    <t>№ 204,205 стр. 214</t>
  </si>
  <si>
    <t>Печень по строгановски</t>
  </si>
  <si>
    <t>№ 255 стр. 544</t>
  </si>
  <si>
    <t>Салат из белокочанной капусты</t>
  </si>
  <si>
    <t>№ 20 стр. 102</t>
  </si>
  <si>
    <t>Сдоба обыкновенная</t>
  </si>
  <si>
    <t>тесто№453 стр. 341 сдоба № 466 стр. 350</t>
  </si>
  <si>
    <t>Биточек рыбный запеченый</t>
  </si>
  <si>
    <t>День 10</t>
  </si>
  <si>
    <t>Каша пшённая молочная вязкая с маслом</t>
  </si>
  <si>
    <t>Суп картофельный с крупой геркулес</t>
  </si>
  <si>
    <t>№ 80 стр. 132-133</t>
  </si>
  <si>
    <t xml:space="preserve">Ужин </t>
  </si>
  <si>
    <t>Запеканка из творога с морковью</t>
  </si>
  <si>
    <t>№ 238 стр. 229</t>
  </si>
  <si>
    <t>среднее значение за период:</t>
  </si>
  <si>
    <t>Всего за 10 дней</t>
  </si>
  <si>
    <t>Энергетическая ценность</t>
  </si>
  <si>
    <t>Каша вязкая молочная из смеси круп "Дружба"</t>
  </si>
  <si>
    <t>МЕНЮ</t>
  </si>
  <si>
    <t>Голубцы ленивые с мясом</t>
  </si>
  <si>
    <t>Витамины</t>
  </si>
  <si>
    <t>Минералы</t>
  </si>
  <si>
    <t>С, мг</t>
  </si>
  <si>
    <t>В1,мг</t>
  </si>
  <si>
    <t>В2,мг</t>
  </si>
  <si>
    <t>А,мг</t>
  </si>
  <si>
    <t>Са,мг</t>
  </si>
  <si>
    <t>Р,мг</t>
  </si>
  <si>
    <t>Mg,мг</t>
  </si>
  <si>
    <t>Fe,мг</t>
  </si>
  <si>
    <t>К,мг</t>
  </si>
  <si>
    <t xml:space="preserve">для детей в возрасте с  3 лет  до 7 лет, </t>
  </si>
  <si>
    <t>Меню приготавливаемых блюд возрастная категория с 3 лет до 7 лет</t>
  </si>
  <si>
    <t xml:space="preserve">№ 206 стр.214 </t>
  </si>
  <si>
    <t xml:space="preserve">Компот из сухофруктов  </t>
  </si>
  <si>
    <t xml:space="preserve">Компот из сухофруктов </t>
  </si>
  <si>
    <t xml:space="preserve">Печенье </t>
  </si>
  <si>
    <t>33/5</t>
  </si>
  <si>
    <t>Яйцо порционное</t>
  </si>
  <si>
    <t>Бутерброд с повидлом</t>
  </si>
  <si>
    <t>15/10</t>
  </si>
  <si>
    <t>№2 стр. 95</t>
  </si>
  <si>
    <t>35/5</t>
  </si>
  <si>
    <t>Зразы из творога с изюмом</t>
  </si>
  <si>
    <t>20</t>
  </si>
  <si>
    <t>Кисломолочный продукт (Ряженка)</t>
  </si>
  <si>
    <t xml:space="preserve">Салат из моркови и яблок </t>
  </si>
  <si>
    <t>№ 40 стр. 111</t>
  </si>
  <si>
    <t>Биточек  мясной рубленный</t>
  </si>
  <si>
    <t>40/10</t>
  </si>
  <si>
    <t>Кисель из сока натурального</t>
  </si>
  <si>
    <t>Яйцо вареное порционное</t>
  </si>
  <si>
    <t xml:space="preserve">Хлеб пшеничный </t>
  </si>
  <si>
    <t>150/30</t>
  </si>
  <si>
    <t>№282 стр. 256</t>
  </si>
  <si>
    <t>Хлеб пшеничный (батон) с маслом и сыром</t>
  </si>
  <si>
    <t>40/5/30</t>
  </si>
  <si>
    <t>Суп картофельный с крупой (гречкой ) на м/б</t>
  </si>
  <si>
    <t>Зефир</t>
  </si>
  <si>
    <t>№36 стр. 109</t>
  </si>
  <si>
    <t>25/5</t>
  </si>
  <si>
    <t>Суп картофельный с мясом</t>
  </si>
  <si>
    <t>Салат из моркови и яблока</t>
  </si>
  <si>
    <t>№ 401 стр. 316</t>
  </si>
  <si>
    <t xml:space="preserve">Картофельное пюре </t>
  </si>
  <si>
    <t>Салат из  свеклы</t>
  </si>
  <si>
    <t>№ 33 стр. 108</t>
  </si>
  <si>
    <t>15/5</t>
  </si>
  <si>
    <t>№ 241 стр.231</t>
  </si>
  <si>
    <t>Яйцо  вареное порционное</t>
  </si>
  <si>
    <t>№391,392 стр. 311-312</t>
  </si>
  <si>
    <t xml:space="preserve">Суфле куриное </t>
  </si>
  <si>
    <t>№ 352 стр.294</t>
  </si>
  <si>
    <t>№ 310 стр. 275</t>
  </si>
  <si>
    <t xml:space="preserve">Соус молочный густой </t>
  </si>
  <si>
    <t>Приказ от  " 9 "   января  2025 года   №  11 -од</t>
  </si>
  <si>
    <t>Каша рассыпчатая рисовая с  изюмом</t>
  </si>
  <si>
    <t>30,0</t>
  </si>
  <si>
    <t>№368 стр. 300</t>
  </si>
  <si>
    <t>1-од</t>
  </si>
  <si>
    <t>Заведующий МБДОУ «Детский сад  № 22 «Бабочка»</t>
  </si>
  <si>
    <t>214013, г.Смоленск,Кирова 2 Б</t>
  </si>
  <si>
    <t>Е.В. Тарасова</t>
  </si>
  <si>
    <t>Свежий фрукт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</si>
</sst>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5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1" fillId="2" borderId="1" xfId="0" applyFont="1" applyFill="1" applyBorder="1"/>
    <xf numFmtId="0" fontId="0" fillId="0" borderId="1" xfId="0" applyFill="1" applyBorder="1"/>
    <xf numFmtId="0" fontId="4" fillId="2" borderId="1" xfId="0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4" xfId="0" applyFont="1" applyBorder="1"/>
    <xf numFmtId="0" fontId="6" fillId="0" borderId="1" xfId="0" applyFont="1" applyBorder="1" applyAlignment="1">
      <alignment horizontal="left" wrapText="1"/>
    </xf>
    <xf numFmtId="2" fontId="1" fillId="2" borderId="1" xfId="0" applyNumberFormat="1" applyFont="1" applyFill="1" applyBorder="1"/>
    <xf numFmtId="0" fontId="7" fillId="0" borderId="1" xfId="0" applyFont="1" applyFill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1" fillId="0" borderId="4" xfId="0" applyFont="1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vertical="center"/>
    </xf>
    <xf numFmtId="0" fontId="4" fillId="3" borderId="1" xfId="0" applyFont="1" applyFill="1" applyBorder="1"/>
    <xf numFmtId="0" fontId="9" fillId="0" borderId="1" xfId="0" applyFont="1" applyBorder="1" applyAlignment="1">
      <alignment wrapText="1"/>
    </xf>
    <xf numFmtId="2" fontId="4" fillId="2" borderId="1" xfId="0" applyNumberFormat="1" applyFont="1" applyFill="1" applyBorder="1"/>
    <xf numFmtId="0" fontId="10" fillId="3" borderId="1" xfId="0" applyFont="1" applyFill="1" applyBorder="1" applyAlignment="1">
      <alignment wrapText="1"/>
    </xf>
    <xf numFmtId="0" fontId="0" fillId="0" borderId="1" xfId="0" applyBorder="1" applyAlignment="1"/>
    <xf numFmtId="0" fontId="4" fillId="2" borderId="1" xfId="0" applyFont="1" applyFill="1" applyBorder="1" applyAlignment="1"/>
    <xf numFmtId="0" fontId="11" fillId="3" borderId="1" xfId="0" applyFont="1" applyFill="1" applyBorder="1"/>
    <xf numFmtId="2" fontId="11" fillId="3" borderId="1" xfId="0" applyNumberFormat="1" applyFont="1" applyFill="1" applyBorder="1"/>
    <xf numFmtId="0" fontId="4" fillId="0" borderId="1" xfId="0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vertical="center"/>
    </xf>
    <xf numFmtId="164" fontId="4" fillId="2" borderId="1" xfId="0" applyNumberFormat="1" applyFont="1" applyFill="1" applyBorder="1"/>
    <xf numFmtId="164" fontId="1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/>
    <xf numFmtId="0" fontId="0" fillId="0" borderId="1" xfId="0" applyFill="1" applyBorder="1" applyAlignment="1">
      <alignment wrapText="1"/>
    </xf>
    <xf numFmtId="164" fontId="0" fillId="0" borderId="1" xfId="0" applyNumberFormat="1" applyFill="1" applyBorder="1"/>
    <xf numFmtId="164" fontId="8" fillId="3" borderId="1" xfId="0" applyNumberFormat="1" applyFont="1" applyFill="1" applyBorder="1"/>
    <xf numFmtId="164" fontId="4" fillId="2" borderId="1" xfId="0" applyNumberFormat="1" applyFont="1" applyFill="1" applyBorder="1" applyAlignment="1"/>
    <xf numFmtId="0" fontId="4" fillId="0" borderId="1" xfId="0" applyFont="1" applyFill="1" applyBorder="1"/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/>
    <xf numFmtId="0" fontId="9" fillId="0" borderId="1" xfId="0" applyFont="1" applyBorder="1"/>
    <xf numFmtId="164" fontId="12" fillId="3" borderId="1" xfId="0" applyNumberFormat="1" applyFont="1" applyFill="1" applyBorder="1"/>
    <xf numFmtId="2" fontId="9" fillId="0" borderId="1" xfId="0" applyNumberFormat="1" applyFont="1" applyBorder="1"/>
    <xf numFmtId="2" fontId="12" fillId="3" borderId="1" xfId="0" applyNumberFormat="1" applyFont="1" applyFill="1" applyBorder="1"/>
    <xf numFmtId="0" fontId="0" fillId="0" borderId="4" xfId="0" applyBorder="1" applyAlignment="1">
      <alignment horizontal="center"/>
    </xf>
    <xf numFmtId="164" fontId="1" fillId="2" borderId="1" xfId="0" applyNumberFormat="1" applyFont="1" applyFill="1" applyBorder="1" applyAlignment="1"/>
    <xf numFmtId="164" fontId="13" fillId="0" borderId="1" xfId="0" applyNumberFormat="1" applyFont="1" applyBorder="1"/>
    <xf numFmtId="165" fontId="0" fillId="0" borderId="1" xfId="0" applyNumberFormat="1" applyBorder="1"/>
    <xf numFmtId="164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indent="15"/>
    </xf>
    <xf numFmtId="0" fontId="1" fillId="0" borderId="0" xfId="0" applyFont="1"/>
    <xf numFmtId="0" fontId="8" fillId="0" borderId="0" xfId="0" applyFont="1"/>
    <xf numFmtId="0" fontId="8" fillId="0" borderId="0" xfId="0" applyFont="1" applyFill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7" fillId="0" borderId="0" xfId="0" applyFont="1"/>
    <xf numFmtId="2" fontId="4" fillId="2" borderId="1" xfId="0" applyNumberFormat="1" applyFont="1" applyFill="1" applyBorder="1" applyAlignment="1"/>
    <xf numFmtId="2" fontId="1" fillId="0" borderId="1" xfId="0" applyNumberFormat="1" applyFont="1" applyBorder="1"/>
    <xf numFmtId="164" fontId="10" fillId="0" borderId="1" xfId="0" applyNumberFormat="1" applyFont="1" applyFill="1" applyBorder="1"/>
    <xf numFmtId="0" fontId="10" fillId="0" borderId="1" xfId="0" applyFont="1" applyFill="1" applyBorder="1"/>
    <xf numFmtId="0" fontId="18" fillId="0" borderId="11" xfId="0" applyFont="1" applyBorder="1" applyAlignment="1">
      <alignment vertical="top" wrapText="1"/>
    </xf>
    <xf numFmtId="0" fontId="0" fillId="0" borderId="3" xfId="0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4" fillId="0" borderId="2" xfId="0" applyFont="1" applyBorder="1"/>
    <xf numFmtId="0" fontId="14" fillId="0" borderId="3" xfId="0" applyFont="1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265"/>
  <sheetViews>
    <sheetView tabSelected="1" view="pageBreakPreview" topLeftCell="A13" zoomScale="110" zoomScaleNormal="120" zoomScaleSheetLayoutView="110" workbookViewId="0">
      <selection activeCell="B244" sqref="B244:C244"/>
    </sheetView>
  </sheetViews>
  <sheetFormatPr defaultRowHeight="15"/>
  <cols>
    <col min="1" max="1" width="18.140625" customWidth="1"/>
    <col min="3" max="3" width="28" customWidth="1"/>
    <col min="4" max="4" width="9.140625" style="23" customWidth="1"/>
    <col min="5" max="5" width="8.5703125" customWidth="1"/>
    <col min="6" max="6" width="7.85546875" customWidth="1"/>
    <col min="7" max="7" width="8.42578125" customWidth="1"/>
    <col min="8" max="8" width="9.7109375" customWidth="1"/>
    <col min="9" max="9" width="8.5703125" customWidth="1"/>
    <col min="10" max="10" width="8.140625" customWidth="1"/>
    <col min="11" max="11" width="8" customWidth="1"/>
    <col min="12" max="12" width="9.28515625" customWidth="1"/>
    <col min="13" max="13" width="10.42578125" customWidth="1"/>
    <col min="14" max="14" width="9.7109375" customWidth="1"/>
    <col min="15" max="15" width="8.7109375" customWidth="1"/>
    <col min="16" max="16" width="8.85546875" customWidth="1"/>
    <col min="17" max="17" width="10" bestFit="1" customWidth="1"/>
    <col min="18" max="18" width="18.42578125" customWidth="1"/>
  </cols>
  <sheetData>
    <row r="2" spans="1:17" ht="18.75">
      <c r="E2" s="1"/>
    </row>
    <row r="3" spans="1:17" ht="18.75">
      <c r="D3" s="73"/>
      <c r="E3" s="74" t="s">
        <v>0</v>
      </c>
      <c r="F3" s="75"/>
      <c r="G3" s="75"/>
      <c r="H3" s="75"/>
      <c r="I3" s="75"/>
      <c r="J3" s="75"/>
      <c r="K3" s="75"/>
      <c r="L3" s="75"/>
    </row>
    <row r="4" spans="1:17" ht="18.75">
      <c r="D4" s="73"/>
      <c r="E4" s="74" t="s">
        <v>224</v>
      </c>
      <c r="F4" s="75"/>
      <c r="G4" s="76"/>
      <c r="H4" s="77"/>
      <c r="I4" s="77"/>
      <c r="J4" s="77"/>
      <c r="K4" s="77"/>
      <c r="L4" s="76"/>
      <c r="M4" t="s">
        <v>228</v>
      </c>
    </row>
    <row r="5" spans="1:17" ht="15" customHeight="1">
      <c r="D5" s="145" t="s">
        <v>229</v>
      </c>
      <c r="E5" s="145"/>
      <c r="F5" s="145"/>
      <c r="G5" s="145"/>
      <c r="H5" s="145"/>
      <c r="I5" s="145"/>
      <c r="J5" s="145"/>
      <c r="K5" s="145"/>
      <c r="L5" s="145"/>
    </row>
    <row r="6" spans="1:17" ht="18.75">
      <c r="D6" s="73"/>
      <c r="E6" s="78" t="s">
        <v>230</v>
      </c>
      <c r="F6" s="75"/>
      <c r="G6" s="75"/>
      <c r="H6" s="75"/>
      <c r="I6" s="75"/>
      <c r="J6" s="75"/>
      <c r="K6" s="75"/>
      <c r="L6" s="75"/>
    </row>
    <row r="7" spans="1:17" ht="18.75">
      <c r="D7" s="73"/>
      <c r="E7" s="74"/>
      <c r="F7" s="75"/>
      <c r="G7" s="75"/>
      <c r="H7" s="75"/>
      <c r="I7" s="75"/>
      <c r="J7" s="75"/>
      <c r="K7" s="75"/>
      <c r="L7" s="75"/>
    </row>
    <row r="8" spans="1:17" ht="18.75">
      <c r="D8" s="73"/>
      <c r="E8" s="74" t="s">
        <v>1</v>
      </c>
      <c r="F8" s="75"/>
      <c r="G8" s="75"/>
      <c r="H8" s="75"/>
      <c r="I8" s="75"/>
      <c r="J8" s="75" t="s">
        <v>231</v>
      </c>
      <c r="K8" s="75"/>
      <c r="L8" s="75"/>
    </row>
    <row r="9" spans="1:17" ht="18.75">
      <c r="D9" s="73"/>
      <c r="E9" s="79"/>
      <c r="F9" s="75"/>
      <c r="G9" s="75"/>
      <c r="H9" s="75"/>
      <c r="I9" s="75"/>
      <c r="J9" s="75"/>
      <c r="K9" s="75"/>
      <c r="L9" s="75"/>
    </row>
    <row r="10" spans="1:17" ht="18.75">
      <c r="E10" s="2"/>
    </row>
    <row r="11" spans="1:17" ht="18.75">
      <c r="E11" s="2"/>
    </row>
    <row r="12" spans="1:17" ht="18.75" customHeight="1">
      <c r="E12" s="2"/>
    </row>
    <row r="13" spans="1:17" ht="24" customHeight="1">
      <c r="A13" s="144" t="s">
        <v>167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80"/>
      <c r="O13" s="81"/>
      <c r="P13" s="81"/>
      <c r="Q13" s="81"/>
    </row>
    <row r="14" spans="1:17" ht="25.5" customHeight="1">
      <c r="A14" s="80"/>
      <c r="B14" s="144" t="s">
        <v>180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80"/>
      <c r="O14" s="81"/>
      <c r="P14" s="81"/>
      <c r="Q14" s="81"/>
    </row>
    <row r="15" spans="1:17" ht="30.75" customHeight="1">
      <c r="A15" s="144" t="s">
        <v>2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7" ht="22.5" customHeight="1">
      <c r="E16" s="3"/>
    </row>
    <row r="29" spans="1:18" ht="23.25">
      <c r="B29" s="62" t="s">
        <v>181</v>
      </c>
      <c r="C29" s="62"/>
      <c r="D29" s="62"/>
      <c r="E29" s="62"/>
      <c r="F29" s="62"/>
      <c r="G29" s="62"/>
      <c r="H29" s="62"/>
      <c r="I29" s="62"/>
    </row>
    <row r="30" spans="1:18" ht="18" customHeight="1">
      <c r="C30" s="8"/>
      <c r="D30" s="24"/>
      <c r="E30" s="8"/>
      <c r="F30" s="152"/>
      <c r="G30" s="152"/>
      <c r="H30" s="152"/>
      <c r="I30" s="152"/>
    </row>
    <row r="31" spans="1:18">
      <c r="A31" s="140" t="s">
        <v>3</v>
      </c>
      <c r="B31" s="140" t="s">
        <v>4</v>
      </c>
      <c r="C31" s="140"/>
      <c r="D31" s="134" t="s">
        <v>5</v>
      </c>
      <c r="E31" s="100" t="s">
        <v>6</v>
      </c>
      <c r="F31" s="153"/>
      <c r="G31" s="101"/>
      <c r="H31" s="136" t="s">
        <v>165</v>
      </c>
      <c r="I31" s="141" t="s">
        <v>169</v>
      </c>
      <c r="J31" s="142"/>
      <c r="K31" s="142"/>
      <c r="L31" s="143"/>
      <c r="M31" s="141" t="s">
        <v>170</v>
      </c>
      <c r="N31" s="142"/>
      <c r="O31" s="142"/>
      <c r="P31" s="142"/>
      <c r="Q31" s="143"/>
      <c r="R31" s="136" t="s">
        <v>55</v>
      </c>
    </row>
    <row r="32" spans="1:18" ht="33" customHeight="1">
      <c r="A32" s="140"/>
      <c r="B32" s="140"/>
      <c r="C32" s="140"/>
      <c r="D32" s="135"/>
      <c r="E32" s="6" t="s">
        <v>7</v>
      </c>
      <c r="F32" s="6" t="s">
        <v>8</v>
      </c>
      <c r="G32" s="61" t="s">
        <v>9</v>
      </c>
      <c r="H32" s="137"/>
      <c r="I32" s="60" t="s">
        <v>171</v>
      </c>
      <c r="J32" s="60" t="s">
        <v>172</v>
      </c>
      <c r="K32" s="60" t="s">
        <v>173</v>
      </c>
      <c r="L32" s="60" t="s">
        <v>174</v>
      </c>
      <c r="M32" s="60" t="s">
        <v>175</v>
      </c>
      <c r="N32" s="60" t="s">
        <v>176</v>
      </c>
      <c r="O32" s="60" t="s">
        <v>177</v>
      </c>
      <c r="P32" s="60" t="s">
        <v>178</v>
      </c>
      <c r="Q32" s="60" t="s">
        <v>179</v>
      </c>
      <c r="R32" s="137"/>
    </row>
    <row r="33" spans="1:18" ht="15.75">
      <c r="A33" s="43" t="s">
        <v>26</v>
      </c>
      <c r="B33" s="100"/>
      <c r="C33" s="101"/>
      <c r="D33" s="21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27" customHeight="1">
      <c r="A34" s="114" t="s">
        <v>10</v>
      </c>
      <c r="B34" s="121" t="s">
        <v>58</v>
      </c>
      <c r="C34" s="122"/>
      <c r="D34" s="21" t="s">
        <v>202</v>
      </c>
      <c r="E34" s="56">
        <v>12.19</v>
      </c>
      <c r="F34" s="49">
        <v>13.43</v>
      </c>
      <c r="G34" s="49">
        <v>37.65</v>
      </c>
      <c r="H34" s="49">
        <v>312.60000000000002</v>
      </c>
      <c r="I34" s="49">
        <v>0.21</v>
      </c>
      <c r="J34" s="49">
        <v>0.11700000000000001</v>
      </c>
      <c r="K34" s="49">
        <v>102</v>
      </c>
      <c r="L34" s="49">
        <v>9.8000000000000004E-2</v>
      </c>
      <c r="M34" s="49">
        <v>292.12</v>
      </c>
      <c r="N34" s="49">
        <v>196.05</v>
      </c>
      <c r="O34" s="49">
        <v>21.72</v>
      </c>
      <c r="P34" s="49">
        <v>1.141</v>
      </c>
      <c r="Q34" s="49">
        <v>90.69</v>
      </c>
      <c r="R34" s="11" t="s">
        <v>182</v>
      </c>
    </row>
    <row r="35" spans="1:18">
      <c r="A35" s="115"/>
      <c r="B35" s="102" t="s">
        <v>11</v>
      </c>
      <c r="C35" s="103"/>
      <c r="D35" s="21">
        <v>180</v>
      </c>
      <c r="E35" s="16">
        <v>0.156</v>
      </c>
      <c r="F35" s="4">
        <v>4.0000000000000001E-3</v>
      </c>
      <c r="G35" s="4">
        <v>7.3579999999999997</v>
      </c>
      <c r="H35" s="49">
        <v>30.777999999999999</v>
      </c>
      <c r="I35" s="49">
        <v>1.66</v>
      </c>
      <c r="J35" s="49">
        <v>6.0000000000000001E-3</v>
      </c>
      <c r="K35" s="49">
        <v>7.0000000000000001E-3</v>
      </c>
      <c r="L35" s="49">
        <v>0</v>
      </c>
      <c r="M35" s="49">
        <v>12.88</v>
      </c>
      <c r="N35" s="49">
        <v>5.8239999999999998</v>
      </c>
      <c r="O35" s="49">
        <v>4.92</v>
      </c>
      <c r="P35" s="49">
        <v>0.53700000000000003</v>
      </c>
      <c r="Q35" s="49">
        <v>22.15</v>
      </c>
      <c r="R35" s="11" t="s">
        <v>24</v>
      </c>
    </row>
    <row r="36" spans="1:18">
      <c r="A36" s="7"/>
      <c r="B36" s="102" t="s">
        <v>22</v>
      </c>
      <c r="C36" s="103"/>
      <c r="D36" s="21" t="s">
        <v>186</v>
      </c>
      <c r="E36" s="56">
        <v>2.48</v>
      </c>
      <c r="F36" s="49">
        <v>6.7270000000000003</v>
      </c>
      <c r="G36" s="4">
        <v>24.155000000000001</v>
      </c>
      <c r="H36" s="49">
        <v>167.36</v>
      </c>
      <c r="I36" s="49">
        <v>0</v>
      </c>
      <c r="J36" s="49">
        <v>0.43</v>
      </c>
      <c r="K36" s="49">
        <v>0.08</v>
      </c>
      <c r="L36" s="49">
        <v>20</v>
      </c>
      <c r="M36" s="49">
        <v>9.7799999999999994</v>
      </c>
      <c r="N36" s="49">
        <v>29.22</v>
      </c>
      <c r="O36" s="49">
        <v>0.46200000000000002</v>
      </c>
      <c r="P36" s="49">
        <v>9.91</v>
      </c>
      <c r="Q36" s="49">
        <v>43.08</v>
      </c>
      <c r="R36" s="5"/>
    </row>
    <row r="37" spans="1:18">
      <c r="A37" s="7" t="s">
        <v>13</v>
      </c>
      <c r="B37" s="10"/>
      <c r="C37" s="87"/>
      <c r="D37" s="88">
        <v>398</v>
      </c>
      <c r="E37" s="53">
        <f t="shared" ref="E37:Q37" si="0">SUM(E34:E36)</f>
        <v>14.826000000000001</v>
      </c>
      <c r="F37" s="53">
        <f t="shared" si="0"/>
        <v>20.161000000000001</v>
      </c>
      <c r="G37" s="53">
        <f t="shared" si="0"/>
        <v>69.162999999999997</v>
      </c>
      <c r="H37" s="53">
        <f t="shared" si="0"/>
        <v>510.73800000000006</v>
      </c>
      <c r="I37" s="53">
        <f t="shared" si="0"/>
        <v>1.8699999999999999</v>
      </c>
      <c r="J37" s="53">
        <f t="shared" si="0"/>
        <v>0.55300000000000005</v>
      </c>
      <c r="K37" s="53">
        <f t="shared" si="0"/>
        <v>102.087</v>
      </c>
      <c r="L37" s="53">
        <f t="shared" si="0"/>
        <v>20.097999999999999</v>
      </c>
      <c r="M37" s="53">
        <f t="shared" si="0"/>
        <v>314.77999999999997</v>
      </c>
      <c r="N37" s="53">
        <f t="shared" si="0"/>
        <v>231.09400000000002</v>
      </c>
      <c r="O37" s="53">
        <f t="shared" si="0"/>
        <v>27.102</v>
      </c>
      <c r="P37" s="53">
        <f t="shared" si="0"/>
        <v>11.588000000000001</v>
      </c>
      <c r="Q37" s="53">
        <f t="shared" si="0"/>
        <v>155.92000000000002</v>
      </c>
      <c r="R37" s="5"/>
    </row>
    <row r="38" spans="1:18">
      <c r="A38" s="12" t="s">
        <v>12</v>
      </c>
      <c r="B38" s="102" t="s">
        <v>23</v>
      </c>
      <c r="C38" s="103"/>
      <c r="D38" s="21">
        <v>150</v>
      </c>
      <c r="E38" s="56">
        <v>0.75</v>
      </c>
      <c r="F38" s="49">
        <v>0.15</v>
      </c>
      <c r="G38" s="49">
        <v>15.15</v>
      </c>
      <c r="H38" s="49">
        <v>64.5</v>
      </c>
      <c r="I38" s="49">
        <v>3</v>
      </c>
      <c r="J38" s="49">
        <v>1.4999999999999999E-2</v>
      </c>
      <c r="K38" s="49">
        <v>1.4999999999999999E-2</v>
      </c>
      <c r="L38" s="49">
        <v>0</v>
      </c>
      <c r="M38" s="49">
        <v>10.5</v>
      </c>
      <c r="N38" s="49">
        <v>10.5</v>
      </c>
      <c r="O38" s="49">
        <v>6</v>
      </c>
      <c r="P38" s="49">
        <v>2.1</v>
      </c>
      <c r="Q38" s="49">
        <v>180</v>
      </c>
      <c r="R38" s="11" t="s">
        <v>25</v>
      </c>
    </row>
    <row r="39" spans="1:18" ht="15.75">
      <c r="A39" s="26" t="s">
        <v>14</v>
      </c>
      <c r="B39" s="9"/>
      <c r="C39" s="87"/>
      <c r="D39" s="88">
        <f>SUM(D38)</f>
        <v>150</v>
      </c>
      <c r="E39" s="51">
        <f t="shared" ref="E39:Q39" si="1">SUM(E38)</f>
        <v>0.75</v>
      </c>
      <c r="F39" s="51">
        <f t="shared" si="1"/>
        <v>0.15</v>
      </c>
      <c r="G39" s="51">
        <f t="shared" si="1"/>
        <v>15.15</v>
      </c>
      <c r="H39" s="51">
        <f t="shared" si="1"/>
        <v>64.5</v>
      </c>
      <c r="I39" s="51">
        <f t="shared" si="1"/>
        <v>3</v>
      </c>
      <c r="J39" s="51">
        <f t="shared" si="1"/>
        <v>1.4999999999999999E-2</v>
      </c>
      <c r="K39" s="51">
        <f t="shared" si="1"/>
        <v>1.4999999999999999E-2</v>
      </c>
      <c r="L39" s="51">
        <f t="shared" si="1"/>
        <v>0</v>
      </c>
      <c r="M39" s="51">
        <f t="shared" si="1"/>
        <v>10.5</v>
      </c>
      <c r="N39" s="51">
        <f t="shared" si="1"/>
        <v>10.5</v>
      </c>
      <c r="O39" s="51">
        <f t="shared" si="1"/>
        <v>6</v>
      </c>
      <c r="P39" s="51">
        <f t="shared" si="1"/>
        <v>2.1</v>
      </c>
      <c r="Q39" s="51">
        <f t="shared" si="1"/>
        <v>180</v>
      </c>
      <c r="R39" s="11"/>
    </row>
    <row r="40" spans="1:18" ht="34.5" customHeight="1">
      <c r="A40" s="114" t="s">
        <v>15</v>
      </c>
      <c r="B40" s="148" t="s">
        <v>16</v>
      </c>
      <c r="C40" s="149"/>
      <c r="D40" s="21">
        <v>200</v>
      </c>
      <c r="E40" s="56">
        <v>11.236000000000001</v>
      </c>
      <c r="F40" s="4">
        <v>6.4770000000000003</v>
      </c>
      <c r="G40" s="4">
        <v>42.945999999999998</v>
      </c>
      <c r="H40" s="49">
        <v>238.30099999999999</v>
      </c>
      <c r="I40" s="4">
        <v>13.64</v>
      </c>
      <c r="J40" s="4">
        <v>0.39400000000000002</v>
      </c>
      <c r="K40" s="49">
        <v>0.126</v>
      </c>
      <c r="L40" s="20">
        <v>0</v>
      </c>
      <c r="M40" s="4">
        <v>47.478000000000002</v>
      </c>
      <c r="N40" s="4">
        <v>144.91800000000001</v>
      </c>
      <c r="O40" s="4">
        <v>50.048999999999999</v>
      </c>
      <c r="P40" s="4">
        <v>3.262</v>
      </c>
      <c r="Q40" s="49">
        <v>645.67999999999995</v>
      </c>
      <c r="R40" s="13" t="s">
        <v>28</v>
      </c>
    </row>
    <row r="41" spans="1:18">
      <c r="A41" s="115"/>
      <c r="B41" s="102" t="s">
        <v>17</v>
      </c>
      <c r="C41" s="103"/>
      <c r="D41" s="21">
        <v>150</v>
      </c>
      <c r="E41" s="56">
        <v>14.247</v>
      </c>
      <c r="F41" s="4">
        <v>33.161000000000001</v>
      </c>
      <c r="G41" s="70">
        <v>24.042000000000002</v>
      </c>
      <c r="H41" s="49">
        <v>452.35599999999999</v>
      </c>
      <c r="I41" s="4">
        <v>28.94</v>
      </c>
      <c r="J41" s="4">
        <v>583</v>
      </c>
      <c r="K41" s="4">
        <v>0.222</v>
      </c>
      <c r="L41" s="20">
        <v>20</v>
      </c>
      <c r="M41" s="4">
        <v>31.417999999999999</v>
      </c>
      <c r="N41" s="4">
        <v>223.31800000000001</v>
      </c>
      <c r="O41" s="4">
        <v>56.921999999999997</v>
      </c>
      <c r="P41" s="4">
        <v>2.7759999999999998</v>
      </c>
      <c r="Q41" s="4">
        <v>1039.8589999999999</v>
      </c>
      <c r="R41" s="13" t="s">
        <v>29</v>
      </c>
    </row>
    <row r="42" spans="1:18">
      <c r="A42" s="115"/>
      <c r="B42" s="102" t="s">
        <v>183</v>
      </c>
      <c r="C42" s="103"/>
      <c r="D42" s="21">
        <v>180</v>
      </c>
      <c r="E42" s="16">
        <v>0.308</v>
      </c>
      <c r="F42" s="4">
        <v>1.4E-2</v>
      </c>
      <c r="G42" s="49">
        <v>8.26</v>
      </c>
      <c r="H42" s="49">
        <v>63.35</v>
      </c>
      <c r="I42" s="49">
        <v>0.28000000000000003</v>
      </c>
      <c r="J42" s="4">
        <v>3.0000000000000001E-3</v>
      </c>
      <c r="K42" s="4">
        <v>6.0000000000000001E-3</v>
      </c>
      <c r="L42" s="49">
        <v>0</v>
      </c>
      <c r="M42" s="49">
        <v>23.85</v>
      </c>
      <c r="N42" s="49">
        <v>10.78</v>
      </c>
      <c r="O42" s="49">
        <v>6</v>
      </c>
      <c r="P42" s="4">
        <v>0.86099999999999999</v>
      </c>
      <c r="Q42" s="49">
        <v>81.95</v>
      </c>
      <c r="R42" s="13" t="s">
        <v>30</v>
      </c>
    </row>
    <row r="43" spans="1:18">
      <c r="A43" s="115"/>
      <c r="B43" s="102" t="s">
        <v>187</v>
      </c>
      <c r="C43" s="103"/>
      <c r="D43" s="21">
        <v>20</v>
      </c>
      <c r="E43" s="56">
        <v>2.54</v>
      </c>
      <c r="F43" s="49">
        <v>2.2999999999999998</v>
      </c>
      <c r="G43" s="49">
        <v>0.14000000000000001</v>
      </c>
      <c r="H43" s="49">
        <v>31.4</v>
      </c>
      <c r="I43" s="49">
        <v>0</v>
      </c>
      <c r="J43" s="4">
        <v>1.4E-2</v>
      </c>
      <c r="K43" s="4">
        <v>8.7999999999999995E-2</v>
      </c>
      <c r="L43" s="49">
        <v>50</v>
      </c>
      <c r="M43" s="49">
        <v>11</v>
      </c>
      <c r="N43" s="49">
        <v>38.4</v>
      </c>
      <c r="O43" s="49">
        <v>2.4</v>
      </c>
      <c r="P43" s="49">
        <v>0.5</v>
      </c>
      <c r="Q43" s="49">
        <v>28</v>
      </c>
      <c r="R43" s="13" t="s">
        <v>64</v>
      </c>
    </row>
    <row r="44" spans="1:18">
      <c r="A44" s="116"/>
      <c r="B44" s="102" t="s">
        <v>18</v>
      </c>
      <c r="C44" s="103"/>
      <c r="D44" s="21">
        <v>50</v>
      </c>
      <c r="E44" s="56">
        <v>3.3</v>
      </c>
      <c r="F44" s="49">
        <v>0.6</v>
      </c>
      <c r="G44" s="49">
        <v>19.8</v>
      </c>
      <c r="H44" s="49">
        <v>99</v>
      </c>
      <c r="I44" s="49">
        <v>0</v>
      </c>
      <c r="J44" s="49">
        <v>8.5000000000000006E-2</v>
      </c>
      <c r="K44" s="49">
        <v>0.04</v>
      </c>
      <c r="L44" s="49">
        <v>0</v>
      </c>
      <c r="M44" s="49">
        <v>14.5</v>
      </c>
      <c r="N44" s="49">
        <v>75</v>
      </c>
      <c r="O44" s="49">
        <v>23.5</v>
      </c>
      <c r="P44" s="49">
        <v>1.95</v>
      </c>
      <c r="Q44" s="49">
        <v>117.5</v>
      </c>
      <c r="R44" s="14"/>
    </row>
    <row r="45" spans="1:18">
      <c r="A45" s="4" t="s">
        <v>19</v>
      </c>
      <c r="B45" s="146"/>
      <c r="C45" s="147"/>
      <c r="D45" s="88">
        <f>SUM(D40:D44)</f>
        <v>600</v>
      </c>
      <c r="E45" s="53">
        <f t="shared" ref="E45:Q45" si="2">SUM(E40:E44)</f>
        <v>31.631</v>
      </c>
      <c r="F45" s="53">
        <f t="shared" si="2"/>
        <v>42.552000000000007</v>
      </c>
      <c r="G45" s="53">
        <f t="shared" si="2"/>
        <v>95.188000000000002</v>
      </c>
      <c r="H45" s="53">
        <f t="shared" si="2"/>
        <v>884.40699999999993</v>
      </c>
      <c r="I45" s="53">
        <f t="shared" si="2"/>
        <v>42.86</v>
      </c>
      <c r="J45" s="53">
        <f t="shared" si="2"/>
        <v>583.49600000000009</v>
      </c>
      <c r="K45" s="53">
        <f t="shared" si="2"/>
        <v>0.48199999999999993</v>
      </c>
      <c r="L45" s="28">
        <f t="shared" si="2"/>
        <v>70</v>
      </c>
      <c r="M45" s="53">
        <f t="shared" si="2"/>
        <v>128.24600000000001</v>
      </c>
      <c r="N45" s="53">
        <f t="shared" si="2"/>
        <v>492.41599999999994</v>
      </c>
      <c r="O45" s="53">
        <f t="shared" si="2"/>
        <v>138.87100000000001</v>
      </c>
      <c r="P45" s="53">
        <f t="shared" si="2"/>
        <v>9.3490000000000002</v>
      </c>
      <c r="Q45" s="53">
        <f t="shared" si="2"/>
        <v>1912.9889999999998</v>
      </c>
      <c r="R45" s="16"/>
    </row>
    <row r="46" spans="1:18">
      <c r="A46" s="114" t="s">
        <v>20</v>
      </c>
      <c r="B46" s="102" t="s">
        <v>61</v>
      </c>
      <c r="C46" s="103"/>
      <c r="D46" s="21">
        <v>210</v>
      </c>
      <c r="E46" s="56">
        <v>6.09</v>
      </c>
      <c r="F46" s="49">
        <v>6.72</v>
      </c>
      <c r="G46" s="49">
        <v>8.4</v>
      </c>
      <c r="H46" s="49">
        <v>123.9</v>
      </c>
      <c r="I46" s="49">
        <v>1.47</v>
      </c>
      <c r="J46" s="49">
        <v>6.3E-2</v>
      </c>
      <c r="K46" s="49">
        <v>0.35699999999999998</v>
      </c>
      <c r="L46" s="49">
        <v>42</v>
      </c>
      <c r="M46" s="49">
        <v>252</v>
      </c>
      <c r="N46" s="49">
        <v>199.5</v>
      </c>
      <c r="O46" s="49">
        <v>29.4</v>
      </c>
      <c r="P46" s="49">
        <v>0.21</v>
      </c>
      <c r="Q46" s="49">
        <v>306.60000000000002</v>
      </c>
      <c r="R46" s="13" t="s">
        <v>31</v>
      </c>
    </row>
    <row r="47" spans="1:18">
      <c r="A47" s="116"/>
      <c r="B47" s="102" t="s">
        <v>188</v>
      </c>
      <c r="C47" s="103"/>
      <c r="D47" s="25" t="s">
        <v>189</v>
      </c>
      <c r="E47" s="56">
        <v>1.165</v>
      </c>
      <c r="F47" s="49">
        <v>0.435</v>
      </c>
      <c r="G47" s="49">
        <v>14.71</v>
      </c>
      <c r="H47" s="49">
        <v>41.8</v>
      </c>
      <c r="I47" s="49">
        <v>0.05</v>
      </c>
      <c r="J47" s="49">
        <v>1.7999999999999999E-2</v>
      </c>
      <c r="K47" s="49">
        <v>5.0000000000000001E-3</v>
      </c>
      <c r="L47" s="49">
        <v>0</v>
      </c>
      <c r="M47" s="49">
        <v>4.25</v>
      </c>
      <c r="N47" s="49">
        <v>10.65</v>
      </c>
      <c r="O47" s="49">
        <v>2.65</v>
      </c>
      <c r="P47" s="49">
        <v>0.31</v>
      </c>
      <c r="Q47" s="49">
        <v>26.7</v>
      </c>
      <c r="R47" s="4" t="s">
        <v>190</v>
      </c>
    </row>
    <row r="48" spans="1:18">
      <c r="A48" s="4" t="s">
        <v>21</v>
      </c>
      <c r="B48" s="146"/>
      <c r="C48" s="147"/>
      <c r="D48" s="88">
        <v>235</v>
      </c>
      <c r="E48" s="53">
        <f t="shared" ref="E48:Q48" si="3">SUM(E46:E47)</f>
        <v>7.2549999999999999</v>
      </c>
      <c r="F48" s="53">
        <f t="shared" si="3"/>
        <v>7.1549999999999994</v>
      </c>
      <c r="G48" s="53">
        <f t="shared" si="3"/>
        <v>23.11</v>
      </c>
      <c r="H48" s="53">
        <f t="shared" si="3"/>
        <v>165.7</v>
      </c>
      <c r="I48" s="53">
        <f t="shared" si="3"/>
        <v>1.52</v>
      </c>
      <c r="J48" s="53">
        <f t="shared" si="3"/>
        <v>8.1000000000000003E-2</v>
      </c>
      <c r="K48" s="53">
        <f t="shared" si="3"/>
        <v>0.36199999999999999</v>
      </c>
      <c r="L48" s="53">
        <f t="shared" si="3"/>
        <v>42</v>
      </c>
      <c r="M48" s="53">
        <f t="shared" si="3"/>
        <v>256.25</v>
      </c>
      <c r="N48" s="53">
        <f t="shared" si="3"/>
        <v>210.15</v>
      </c>
      <c r="O48" s="53">
        <f t="shared" si="3"/>
        <v>32.049999999999997</v>
      </c>
      <c r="P48" s="53">
        <f t="shared" si="3"/>
        <v>0.52</v>
      </c>
      <c r="Q48" s="53">
        <f t="shared" si="3"/>
        <v>333.3</v>
      </c>
      <c r="R48" s="16"/>
    </row>
    <row r="49" spans="1:18">
      <c r="A49" s="114" t="s">
        <v>27</v>
      </c>
      <c r="B49" s="102" t="s">
        <v>32</v>
      </c>
      <c r="C49" s="103"/>
      <c r="D49" s="21">
        <v>150</v>
      </c>
      <c r="E49" s="16">
        <v>4.0110000000000001</v>
      </c>
      <c r="F49" s="4">
        <v>6.508</v>
      </c>
      <c r="G49" s="4">
        <v>26.228999999999999</v>
      </c>
      <c r="H49" s="4">
        <v>180.76300000000001</v>
      </c>
      <c r="I49" s="4">
        <v>30.57</v>
      </c>
      <c r="J49" s="49">
        <v>0.155</v>
      </c>
      <c r="K49" s="4">
        <v>0.13500000000000001</v>
      </c>
      <c r="L49" s="4">
        <v>0</v>
      </c>
      <c r="M49" s="4">
        <v>68.409000000000006</v>
      </c>
      <c r="N49" s="49">
        <v>126.10899999999999</v>
      </c>
      <c r="O49" s="4">
        <v>62.317</v>
      </c>
      <c r="P49" s="4">
        <v>2.6659999999999999</v>
      </c>
      <c r="Q49" s="4">
        <v>888.75800000000004</v>
      </c>
      <c r="R49" s="4" t="s">
        <v>35</v>
      </c>
    </row>
    <row r="50" spans="1:18">
      <c r="A50" s="115"/>
      <c r="B50" s="102" t="s">
        <v>62</v>
      </c>
      <c r="C50" s="103"/>
      <c r="D50" s="21">
        <v>80</v>
      </c>
      <c r="E50" s="56">
        <v>20.401</v>
      </c>
      <c r="F50" s="49">
        <v>5.9770000000000003</v>
      </c>
      <c r="G50" s="4">
        <v>22.957999999999998</v>
      </c>
      <c r="H50" s="49">
        <v>174.886</v>
      </c>
      <c r="I50" s="4">
        <v>1.8149999999999999</v>
      </c>
      <c r="J50" s="4">
        <v>0.14699999999999999</v>
      </c>
      <c r="K50" s="49">
        <v>0.17399999999999999</v>
      </c>
      <c r="L50" s="4">
        <v>44.1</v>
      </c>
      <c r="M50" s="4">
        <v>59.866</v>
      </c>
      <c r="N50" s="4">
        <v>300.798</v>
      </c>
      <c r="O50" s="4">
        <v>194.23400000000001</v>
      </c>
      <c r="P50" s="49">
        <v>1.3919999999999999</v>
      </c>
      <c r="Q50" s="49">
        <v>512.14</v>
      </c>
      <c r="R50" s="4" t="s">
        <v>34</v>
      </c>
    </row>
    <row r="51" spans="1:18">
      <c r="A51" s="115"/>
      <c r="B51" s="102" t="s">
        <v>36</v>
      </c>
      <c r="C51" s="103"/>
      <c r="D51" s="21">
        <v>180</v>
      </c>
      <c r="E51" s="56">
        <v>0</v>
      </c>
      <c r="F51" s="49">
        <v>0.01</v>
      </c>
      <c r="G51" s="49">
        <v>6.99</v>
      </c>
      <c r="H51" s="49">
        <v>28.07</v>
      </c>
      <c r="I51" s="20">
        <v>0</v>
      </c>
      <c r="J51" s="20">
        <v>0</v>
      </c>
      <c r="K51" s="20">
        <v>0</v>
      </c>
      <c r="L51" s="20">
        <v>0</v>
      </c>
      <c r="M51" s="49">
        <v>8.41</v>
      </c>
      <c r="N51" s="49">
        <v>0.14000000000000001</v>
      </c>
      <c r="O51" s="49">
        <v>1.8</v>
      </c>
      <c r="P51" s="4">
        <v>2.1000000000000001E-2</v>
      </c>
      <c r="Q51" s="49">
        <v>1.51</v>
      </c>
      <c r="R51" s="4" t="s">
        <v>37</v>
      </c>
    </row>
    <row r="52" spans="1:18">
      <c r="A52" s="116"/>
      <c r="B52" s="102" t="s">
        <v>38</v>
      </c>
      <c r="C52" s="103"/>
      <c r="D52" s="21">
        <v>40</v>
      </c>
      <c r="E52" s="56">
        <v>3</v>
      </c>
      <c r="F52" s="49">
        <v>1.1599999999999999</v>
      </c>
      <c r="G52" s="49">
        <v>20.56</v>
      </c>
      <c r="H52" s="49">
        <v>104.8</v>
      </c>
      <c r="I52" s="49">
        <v>0</v>
      </c>
      <c r="J52" s="49">
        <v>4.3999999999999997E-2</v>
      </c>
      <c r="K52" s="49">
        <v>1.2E-2</v>
      </c>
      <c r="L52" s="49">
        <v>0</v>
      </c>
      <c r="M52" s="49">
        <v>7.6</v>
      </c>
      <c r="N52" s="49">
        <v>26</v>
      </c>
      <c r="O52" s="49">
        <v>5.2</v>
      </c>
      <c r="P52" s="49">
        <v>0.48</v>
      </c>
      <c r="Q52" s="49">
        <v>36.799999999999997</v>
      </c>
      <c r="R52" s="4"/>
    </row>
    <row r="53" spans="1:18">
      <c r="A53" s="4" t="s">
        <v>39</v>
      </c>
      <c r="B53" s="100"/>
      <c r="C53" s="101"/>
      <c r="D53" s="88">
        <f>SUM(D49:D52)</f>
        <v>450</v>
      </c>
      <c r="E53" s="53">
        <f t="shared" ref="E53:Q53" si="4">SUM(E49:E52)</f>
        <v>27.411999999999999</v>
      </c>
      <c r="F53" s="53">
        <f t="shared" si="4"/>
        <v>13.654999999999999</v>
      </c>
      <c r="G53" s="53">
        <f t="shared" si="4"/>
        <v>76.736999999999995</v>
      </c>
      <c r="H53" s="53">
        <f t="shared" si="4"/>
        <v>488.51900000000001</v>
      </c>
      <c r="I53" s="53">
        <f t="shared" si="4"/>
        <v>32.384999999999998</v>
      </c>
      <c r="J53" s="53">
        <f t="shared" si="4"/>
        <v>0.34599999999999997</v>
      </c>
      <c r="K53" s="53">
        <f t="shared" si="4"/>
        <v>0.32100000000000001</v>
      </c>
      <c r="L53" s="53">
        <f t="shared" si="4"/>
        <v>44.1</v>
      </c>
      <c r="M53" s="53">
        <f t="shared" si="4"/>
        <v>144.285</v>
      </c>
      <c r="N53" s="53">
        <f t="shared" si="4"/>
        <v>453.04699999999997</v>
      </c>
      <c r="O53" s="53">
        <f t="shared" si="4"/>
        <v>263.55099999999999</v>
      </c>
      <c r="P53" s="53">
        <f t="shared" si="4"/>
        <v>4.5589999999999993</v>
      </c>
      <c r="Q53" s="53">
        <f t="shared" si="4"/>
        <v>1439.2080000000001</v>
      </c>
      <c r="R53" s="4"/>
    </row>
    <row r="54" spans="1:18">
      <c r="A54" s="12" t="s">
        <v>40</v>
      </c>
      <c r="B54" s="150"/>
      <c r="C54" s="151"/>
      <c r="D54" s="90">
        <f>D53+D48+D45+D39+D37</f>
        <v>1833</v>
      </c>
      <c r="E54" s="57">
        <f t="shared" ref="E54:Q54" si="5">E53+E48+E45+E39+E37</f>
        <v>81.873999999999995</v>
      </c>
      <c r="F54" s="57">
        <f t="shared" si="5"/>
        <v>83.673000000000002</v>
      </c>
      <c r="G54" s="57">
        <f t="shared" si="5"/>
        <v>279.34800000000001</v>
      </c>
      <c r="H54" s="57">
        <f t="shared" si="5"/>
        <v>2113.864</v>
      </c>
      <c r="I54" s="57">
        <f t="shared" si="5"/>
        <v>81.635000000000005</v>
      </c>
      <c r="J54" s="57">
        <f t="shared" si="5"/>
        <v>584.4910000000001</v>
      </c>
      <c r="K54" s="57">
        <f t="shared" si="5"/>
        <v>103.26700000000001</v>
      </c>
      <c r="L54" s="57">
        <f t="shared" si="5"/>
        <v>176.19799999999998</v>
      </c>
      <c r="M54" s="57">
        <f t="shared" si="5"/>
        <v>854.06099999999992</v>
      </c>
      <c r="N54" s="64">
        <f t="shared" si="5"/>
        <v>1397.2069999999999</v>
      </c>
      <c r="O54" s="57">
        <f t="shared" si="5"/>
        <v>467.57399999999996</v>
      </c>
      <c r="P54" s="57">
        <f t="shared" si="5"/>
        <v>28.116</v>
      </c>
      <c r="Q54" s="57">
        <f t="shared" si="5"/>
        <v>4021.4169999999999</v>
      </c>
      <c r="R54" s="4"/>
    </row>
    <row r="55" spans="1:18" ht="15.75">
      <c r="A55" s="40" t="s">
        <v>41</v>
      </c>
      <c r="B55" s="100"/>
      <c r="C55" s="101"/>
      <c r="D55" s="21"/>
      <c r="E55" s="4"/>
      <c r="F55" s="4"/>
      <c r="G55" s="4"/>
      <c r="H55" s="4"/>
      <c r="I55" s="4"/>
      <c r="J55" s="4"/>
      <c r="K55" s="4"/>
      <c r="L55" s="4"/>
      <c r="M55" s="4"/>
      <c r="N55" s="63"/>
      <c r="O55" s="4"/>
      <c r="P55" s="4"/>
      <c r="Q55" s="4"/>
      <c r="R55" s="4"/>
    </row>
    <row r="56" spans="1:18" ht="27" customHeight="1">
      <c r="A56" s="111" t="s">
        <v>10</v>
      </c>
      <c r="B56" s="121" t="s">
        <v>42</v>
      </c>
      <c r="C56" s="122"/>
      <c r="D56" s="21">
        <v>180</v>
      </c>
      <c r="E56" s="16">
        <v>8.5679999999999996</v>
      </c>
      <c r="F56" s="49">
        <v>9.51</v>
      </c>
      <c r="G56" s="4">
        <v>33.548000000000002</v>
      </c>
      <c r="H56" s="4">
        <v>254.81</v>
      </c>
      <c r="I56" s="49">
        <v>1.56</v>
      </c>
      <c r="J56" s="4">
        <v>1.7689999999999999</v>
      </c>
      <c r="K56" s="4">
        <v>0.26700000000000002</v>
      </c>
      <c r="L56" s="49">
        <v>48</v>
      </c>
      <c r="M56" s="4">
        <v>161.77000000000001</v>
      </c>
      <c r="N56" s="4">
        <v>229.75</v>
      </c>
      <c r="O56" s="49">
        <v>98.02</v>
      </c>
      <c r="P56" s="4">
        <v>2.8559999999999999</v>
      </c>
      <c r="Q56" s="4">
        <v>329.54</v>
      </c>
      <c r="R56" s="4" t="s">
        <v>43</v>
      </c>
    </row>
    <row r="57" spans="1:18">
      <c r="A57" s="112"/>
      <c r="B57" s="102" t="s">
        <v>44</v>
      </c>
      <c r="C57" s="103"/>
      <c r="D57" s="21">
        <v>180</v>
      </c>
      <c r="E57" s="16">
        <v>3.8450000000000002</v>
      </c>
      <c r="F57" s="4">
        <v>4.0650000000000004</v>
      </c>
      <c r="G57" s="4">
        <v>12.779</v>
      </c>
      <c r="H57" s="4">
        <v>104.265</v>
      </c>
      <c r="I57" s="49">
        <v>1.56</v>
      </c>
      <c r="J57" s="4">
        <v>0.05</v>
      </c>
      <c r="K57" s="4">
        <v>0.183</v>
      </c>
      <c r="L57" s="49">
        <v>24</v>
      </c>
      <c r="M57" s="4">
        <v>149.28</v>
      </c>
      <c r="N57" s="4">
        <v>117.825</v>
      </c>
      <c r="O57" s="4">
        <v>23.875</v>
      </c>
      <c r="P57" s="4">
        <v>0.47099999999999997</v>
      </c>
      <c r="Q57" s="4">
        <v>198.255</v>
      </c>
      <c r="R57" s="4" t="s">
        <v>45</v>
      </c>
    </row>
    <row r="58" spans="1:18">
      <c r="A58" s="113"/>
      <c r="B58" s="102" t="s">
        <v>46</v>
      </c>
      <c r="C58" s="103"/>
      <c r="D58" s="25" t="s">
        <v>191</v>
      </c>
      <c r="E58" s="56">
        <v>2.665</v>
      </c>
      <c r="F58" s="49">
        <v>4.6399999999999997</v>
      </c>
      <c r="G58" s="4">
        <v>18.055</v>
      </c>
      <c r="H58" s="49">
        <v>124.75</v>
      </c>
      <c r="I58" s="49">
        <v>0</v>
      </c>
      <c r="J58" s="49">
        <v>3.9E-2</v>
      </c>
      <c r="K58" s="49">
        <v>1.7000000000000001E-2</v>
      </c>
      <c r="L58" s="49">
        <v>20</v>
      </c>
      <c r="M58" s="49">
        <v>7.85</v>
      </c>
      <c r="N58" s="49">
        <v>24.25</v>
      </c>
      <c r="O58" s="49">
        <v>4.55</v>
      </c>
      <c r="P58" s="49">
        <v>0.43</v>
      </c>
      <c r="Q58" s="49">
        <v>83.75</v>
      </c>
      <c r="R58" s="4" t="s">
        <v>47</v>
      </c>
    </row>
    <row r="59" spans="1:18">
      <c r="A59" s="4" t="s">
        <v>13</v>
      </c>
      <c r="B59" s="100"/>
      <c r="C59" s="101"/>
      <c r="D59" s="88">
        <v>400</v>
      </c>
      <c r="E59" s="53">
        <f t="shared" ref="E59:Q59" si="6">SUM(E56:E58)</f>
        <v>15.077999999999999</v>
      </c>
      <c r="F59" s="53">
        <f t="shared" si="6"/>
        <v>18.215</v>
      </c>
      <c r="G59" s="53">
        <f t="shared" si="6"/>
        <v>64.382000000000005</v>
      </c>
      <c r="H59" s="53">
        <f t="shared" si="6"/>
        <v>483.82499999999999</v>
      </c>
      <c r="I59" s="53">
        <f t="shared" si="6"/>
        <v>3.12</v>
      </c>
      <c r="J59" s="53">
        <f t="shared" si="6"/>
        <v>1.8579999999999999</v>
      </c>
      <c r="K59" s="53">
        <f t="shared" si="6"/>
        <v>0.46700000000000003</v>
      </c>
      <c r="L59" s="53">
        <f t="shared" si="6"/>
        <v>92</v>
      </c>
      <c r="M59" s="53">
        <f t="shared" si="6"/>
        <v>318.90000000000003</v>
      </c>
      <c r="N59" s="53">
        <f t="shared" si="6"/>
        <v>371.82499999999999</v>
      </c>
      <c r="O59" s="53">
        <f t="shared" si="6"/>
        <v>126.44499999999999</v>
      </c>
      <c r="P59" s="53">
        <f t="shared" si="6"/>
        <v>3.7570000000000001</v>
      </c>
      <c r="Q59" s="53">
        <f t="shared" si="6"/>
        <v>611.54500000000007</v>
      </c>
      <c r="R59" s="4"/>
    </row>
    <row r="60" spans="1:18">
      <c r="A60" s="12" t="s">
        <v>12</v>
      </c>
      <c r="B60" s="102" t="s">
        <v>232</v>
      </c>
      <c r="C60" s="103"/>
      <c r="D60" s="21">
        <v>30</v>
      </c>
      <c r="E60" s="56">
        <v>0.12</v>
      </c>
      <c r="F60" s="49">
        <v>0.09</v>
      </c>
      <c r="G60" s="49">
        <v>3.09</v>
      </c>
      <c r="H60" s="49">
        <v>14.1</v>
      </c>
      <c r="I60" s="49">
        <v>1.5</v>
      </c>
      <c r="J60" s="49">
        <v>6.0000000000000001E-3</v>
      </c>
      <c r="K60" s="49">
        <v>8.9999999999999993E-3</v>
      </c>
      <c r="L60" s="49">
        <v>0</v>
      </c>
      <c r="M60" s="49">
        <v>5.7</v>
      </c>
      <c r="N60" s="49">
        <v>4.8</v>
      </c>
      <c r="O60" s="49">
        <v>3.6</v>
      </c>
      <c r="P60" s="49">
        <v>0.69</v>
      </c>
      <c r="Q60" s="49">
        <v>46.5</v>
      </c>
      <c r="R60" s="4" t="s">
        <v>63</v>
      </c>
    </row>
    <row r="61" spans="1:18">
      <c r="A61" s="12"/>
      <c r="B61" s="102" t="s">
        <v>23</v>
      </c>
      <c r="C61" s="103"/>
      <c r="D61" s="21">
        <v>100</v>
      </c>
      <c r="E61" s="56">
        <v>0.5</v>
      </c>
      <c r="F61" s="49">
        <v>0.1</v>
      </c>
      <c r="G61" s="49">
        <v>10.1</v>
      </c>
      <c r="H61" s="49">
        <v>43</v>
      </c>
      <c r="I61" s="49">
        <v>2</v>
      </c>
      <c r="J61" s="49">
        <v>0.01</v>
      </c>
      <c r="K61" s="49">
        <v>0.01</v>
      </c>
      <c r="L61" s="49">
        <v>0</v>
      </c>
      <c r="M61" s="49">
        <v>7</v>
      </c>
      <c r="N61" s="49">
        <v>7</v>
      </c>
      <c r="O61" s="49">
        <v>4</v>
      </c>
      <c r="P61" s="49">
        <v>1.4</v>
      </c>
      <c r="Q61" s="49">
        <v>120</v>
      </c>
      <c r="R61" s="27" t="s">
        <v>25</v>
      </c>
    </row>
    <row r="62" spans="1:18">
      <c r="A62" s="4" t="s">
        <v>14</v>
      </c>
      <c r="B62" s="100"/>
      <c r="C62" s="101"/>
      <c r="D62" s="88">
        <f>SUM(D60:D61)</f>
        <v>130</v>
      </c>
      <c r="E62" s="53">
        <f>SUM(E60:E61)</f>
        <v>0.62</v>
      </c>
      <c r="F62" s="53">
        <f t="shared" ref="F62:Q62" si="7">SUM(F60:F61)</f>
        <v>0.19</v>
      </c>
      <c r="G62" s="53">
        <f t="shared" si="7"/>
        <v>13.19</v>
      </c>
      <c r="H62" s="53">
        <f t="shared" si="7"/>
        <v>57.1</v>
      </c>
      <c r="I62" s="53">
        <f t="shared" si="7"/>
        <v>3.5</v>
      </c>
      <c r="J62" s="53">
        <f t="shared" si="7"/>
        <v>1.6E-2</v>
      </c>
      <c r="K62" s="53">
        <f t="shared" si="7"/>
        <v>1.9E-2</v>
      </c>
      <c r="L62" s="53">
        <f t="shared" si="7"/>
        <v>0</v>
      </c>
      <c r="M62" s="53">
        <f t="shared" si="7"/>
        <v>12.7</v>
      </c>
      <c r="N62" s="53">
        <f t="shared" si="7"/>
        <v>11.8</v>
      </c>
      <c r="O62" s="53">
        <f t="shared" si="7"/>
        <v>7.6</v>
      </c>
      <c r="P62" s="53">
        <f t="shared" si="7"/>
        <v>2.09</v>
      </c>
      <c r="Q62" s="53">
        <f t="shared" si="7"/>
        <v>166.5</v>
      </c>
      <c r="R62" s="4"/>
    </row>
    <row r="63" spans="1:18">
      <c r="A63" s="114" t="s">
        <v>48</v>
      </c>
      <c r="B63" s="102" t="s">
        <v>49</v>
      </c>
      <c r="C63" s="103"/>
      <c r="D63" s="21">
        <v>200</v>
      </c>
      <c r="E63" s="56">
        <v>5.2679999999999998</v>
      </c>
      <c r="F63" s="49">
        <v>6.819</v>
      </c>
      <c r="G63" s="49">
        <v>19.795000000000002</v>
      </c>
      <c r="H63" s="49">
        <v>163.131</v>
      </c>
      <c r="I63" s="49">
        <v>38.450000000000003</v>
      </c>
      <c r="J63" s="4">
        <v>0.13800000000000001</v>
      </c>
      <c r="K63" s="4">
        <v>0.123</v>
      </c>
      <c r="L63" s="49">
        <v>7.2</v>
      </c>
      <c r="M63" s="4">
        <v>85.582999999999998</v>
      </c>
      <c r="N63" s="4">
        <v>116.983</v>
      </c>
      <c r="O63" s="4">
        <v>47.557000000000002</v>
      </c>
      <c r="P63" s="4">
        <v>2.2080000000000002</v>
      </c>
      <c r="Q63" s="49">
        <v>742.55</v>
      </c>
      <c r="R63" s="4" t="s">
        <v>50</v>
      </c>
    </row>
    <row r="64" spans="1:18">
      <c r="A64" s="115"/>
      <c r="B64" s="102" t="s">
        <v>65</v>
      </c>
      <c r="C64" s="103"/>
      <c r="D64" s="21">
        <v>150</v>
      </c>
      <c r="E64" s="56">
        <v>13.34</v>
      </c>
      <c r="F64" s="49">
        <v>30.045000000000002</v>
      </c>
      <c r="G64" s="49">
        <v>19.21</v>
      </c>
      <c r="H64" s="49">
        <v>404.93099999999998</v>
      </c>
      <c r="I64" s="4">
        <v>47.76</v>
      </c>
      <c r="J64" s="4">
        <v>0.503</v>
      </c>
      <c r="K64" s="4">
        <v>0.20699999999999999</v>
      </c>
      <c r="L64" s="49">
        <v>20</v>
      </c>
      <c r="M64" s="49">
        <v>63.225999999999999</v>
      </c>
      <c r="N64" s="4">
        <v>205.68299999999999</v>
      </c>
      <c r="O64" s="4">
        <v>57.728999999999999</v>
      </c>
      <c r="P64" s="4">
        <v>2.6389999999999998</v>
      </c>
      <c r="Q64" s="4">
        <v>931.93499999999995</v>
      </c>
      <c r="R64" s="4" t="s">
        <v>66</v>
      </c>
    </row>
    <row r="65" spans="1:18">
      <c r="A65" s="115"/>
      <c r="B65" s="102" t="s">
        <v>67</v>
      </c>
      <c r="C65" s="103"/>
      <c r="D65" s="21">
        <v>200</v>
      </c>
      <c r="E65" s="56">
        <v>0.504</v>
      </c>
      <c r="F65" s="49">
        <v>0.1</v>
      </c>
      <c r="G65" s="49">
        <v>20.76</v>
      </c>
      <c r="H65" s="49">
        <v>87.701999999999998</v>
      </c>
      <c r="I65" s="49">
        <v>2</v>
      </c>
      <c r="J65" s="49">
        <v>0.01</v>
      </c>
      <c r="K65" s="49">
        <v>0.01</v>
      </c>
      <c r="L65" s="49">
        <v>0</v>
      </c>
      <c r="M65" s="49">
        <v>12.458</v>
      </c>
      <c r="N65" s="49">
        <v>7.88</v>
      </c>
      <c r="O65" s="49">
        <v>5</v>
      </c>
      <c r="P65" s="49">
        <v>1.421</v>
      </c>
      <c r="Q65" s="49">
        <v>128.87</v>
      </c>
      <c r="R65" s="4" t="s">
        <v>52</v>
      </c>
    </row>
    <row r="66" spans="1:18">
      <c r="A66" s="115"/>
      <c r="B66" s="138" t="s">
        <v>51</v>
      </c>
      <c r="C66" s="139"/>
      <c r="D66" s="21">
        <v>50</v>
      </c>
      <c r="E66" s="56">
        <v>3.3</v>
      </c>
      <c r="F66" s="49">
        <v>0.6</v>
      </c>
      <c r="G66" s="49">
        <v>19.8</v>
      </c>
      <c r="H66" s="49">
        <v>99</v>
      </c>
      <c r="I66" s="49">
        <v>0</v>
      </c>
      <c r="J66" s="49">
        <v>8.5000000000000006E-2</v>
      </c>
      <c r="K66" s="49">
        <v>0.04</v>
      </c>
      <c r="L66" s="49">
        <v>0</v>
      </c>
      <c r="M66" s="49">
        <v>14.5</v>
      </c>
      <c r="N66" s="49">
        <v>75</v>
      </c>
      <c r="O66" s="49">
        <v>23.5</v>
      </c>
      <c r="P66" s="49">
        <v>1.95</v>
      </c>
      <c r="Q66" s="49">
        <v>117.5</v>
      </c>
      <c r="R66" s="67"/>
    </row>
    <row r="67" spans="1:18">
      <c r="A67" s="4" t="s">
        <v>19</v>
      </c>
      <c r="B67" s="100"/>
      <c r="C67" s="101"/>
      <c r="D67" s="88">
        <f>SUM(D63:D66)</f>
        <v>600</v>
      </c>
      <c r="E67" s="53">
        <f t="shared" ref="E67:Q67" si="8">SUM(E63:E66)</f>
        <v>22.412000000000003</v>
      </c>
      <c r="F67" s="53">
        <f t="shared" si="8"/>
        <v>37.564000000000007</v>
      </c>
      <c r="G67" s="53">
        <f t="shared" si="8"/>
        <v>79.564999999999998</v>
      </c>
      <c r="H67" s="53">
        <f t="shared" si="8"/>
        <v>754.76400000000001</v>
      </c>
      <c r="I67" s="53">
        <f t="shared" si="8"/>
        <v>88.210000000000008</v>
      </c>
      <c r="J67" s="53">
        <f t="shared" si="8"/>
        <v>0.73599999999999999</v>
      </c>
      <c r="K67" s="53">
        <f t="shared" si="8"/>
        <v>0.37999999999999995</v>
      </c>
      <c r="L67" s="53">
        <f t="shared" si="8"/>
        <v>27.2</v>
      </c>
      <c r="M67" s="53">
        <f t="shared" si="8"/>
        <v>175.767</v>
      </c>
      <c r="N67" s="53">
        <f t="shared" si="8"/>
        <v>405.54599999999999</v>
      </c>
      <c r="O67" s="53">
        <f t="shared" si="8"/>
        <v>133.786</v>
      </c>
      <c r="P67" s="53">
        <f t="shared" si="8"/>
        <v>8.218</v>
      </c>
      <c r="Q67" s="53">
        <f t="shared" si="8"/>
        <v>1920.855</v>
      </c>
      <c r="R67" s="4"/>
    </row>
    <row r="68" spans="1:18">
      <c r="A68" s="114" t="s">
        <v>20</v>
      </c>
      <c r="B68" s="102" t="s">
        <v>61</v>
      </c>
      <c r="C68" s="103"/>
      <c r="D68" s="21">
        <v>210</v>
      </c>
      <c r="E68" s="56">
        <v>6.09</v>
      </c>
      <c r="F68" s="49">
        <v>6.72</v>
      </c>
      <c r="G68" s="49">
        <v>8.4</v>
      </c>
      <c r="H68" s="49">
        <v>123.9</v>
      </c>
      <c r="I68" s="49">
        <v>1.47</v>
      </c>
      <c r="J68" s="49">
        <v>6.3E-2</v>
      </c>
      <c r="K68" s="49">
        <v>0.35699999999999998</v>
      </c>
      <c r="L68" s="49">
        <v>42</v>
      </c>
      <c r="M68" s="49">
        <v>252</v>
      </c>
      <c r="N68" s="49">
        <v>199.5</v>
      </c>
      <c r="O68" s="49">
        <v>29.4</v>
      </c>
      <c r="P68" s="49">
        <v>0.21</v>
      </c>
      <c r="Q68" s="49">
        <v>306.60000000000002</v>
      </c>
      <c r="R68" s="4" t="s">
        <v>31</v>
      </c>
    </row>
    <row r="69" spans="1:18">
      <c r="A69" s="116"/>
      <c r="B69" s="102" t="s">
        <v>38</v>
      </c>
      <c r="C69" s="103"/>
      <c r="D69" s="21">
        <v>25</v>
      </c>
      <c r="E69" s="56">
        <v>1.875</v>
      </c>
      <c r="F69" s="49">
        <v>0.72499999999999998</v>
      </c>
      <c r="G69" s="49">
        <v>12.85</v>
      </c>
      <c r="H69" s="49">
        <v>65.5</v>
      </c>
      <c r="I69" s="49">
        <v>0</v>
      </c>
      <c r="J69" s="49">
        <v>2.8000000000000001E-2</v>
      </c>
      <c r="K69" s="49">
        <v>8.0000000000000002E-3</v>
      </c>
      <c r="L69" s="49">
        <v>0</v>
      </c>
      <c r="M69" s="49">
        <v>4.75</v>
      </c>
      <c r="N69" s="49">
        <v>16.25</v>
      </c>
      <c r="O69" s="49">
        <v>3.25</v>
      </c>
      <c r="P69" s="49">
        <v>0.3</v>
      </c>
      <c r="Q69" s="49">
        <v>23</v>
      </c>
      <c r="R69" s="4"/>
    </row>
    <row r="70" spans="1:18">
      <c r="A70" s="4" t="s">
        <v>21</v>
      </c>
      <c r="B70" s="18"/>
      <c r="C70" s="19"/>
      <c r="D70" s="88">
        <f>SUM(D68:D69)</f>
        <v>235</v>
      </c>
      <c r="E70" s="53">
        <f t="shared" ref="E70:Q70" si="9">SUM(E68:E69)</f>
        <v>7.9649999999999999</v>
      </c>
      <c r="F70" s="53">
        <f t="shared" si="9"/>
        <v>7.4449999999999994</v>
      </c>
      <c r="G70" s="53">
        <f t="shared" si="9"/>
        <v>21.25</v>
      </c>
      <c r="H70" s="53">
        <f t="shared" si="9"/>
        <v>189.4</v>
      </c>
      <c r="I70" s="53">
        <f t="shared" si="9"/>
        <v>1.47</v>
      </c>
      <c r="J70" s="53">
        <f t="shared" si="9"/>
        <v>9.0999999999999998E-2</v>
      </c>
      <c r="K70" s="53">
        <f t="shared" si="9"/>
        <v>0.36499999999999999</v>
      </c>
      <c r="L70" s="53">
        <f t="shared" si="9"/>
        <v>42</v>
      </c>
      <c r="M70" s="53">
        <f t="shared" si="9"/>
        <v>256.75</v>
      </c>
      <c r="N70" s="53">
        <f t="shared" si="9"/>
        <v>215.75</v>
      </c>
      <c r="O70" s="53">
        <f t="shared" si="9"/>
        <v>32.65</v>
      </c>
      <c r="P70" s="53">
        <f t="shared" si="9"/>
        <v>0.51</v>
      </c>
      <c r="Q70" s="53">
        <f t="shared" si="9"/>
        <v>329.6</v>
      </c>
      <c r="R70" s="4"/>
    </row>
    <row r="71" spans="1:18">
      <c r="A71" s="129" t="s">
        <v>27</v>
      </c>
      <c r="B71" s="102" t="s">
        <v>192</v>
      </c>
      <c r="C71" s="103"/>
      <c r="D71" s="91">
        <v>160</v>
      </c>
      <c r="E71" s="16">
        <v>26.117999999999999</v>
      </c>
      <c r="F71" s="16">
        <v>15.272</v>
      </c>
      <c r="G71" s="16">
        <v>51.109000000000002</v>
      </c>
      <c r="H71" s="56">
        <v>451.15</v>
      </c>
      <c r="I71" s="56">
        <v>0.52</v>
      </c>
      <c r="J71" s="16">
        <v>6.17</v>
      </c>
      <c r="K71" s="16">
        <v>0.39500000000000002</v>
      </c>
      <c r="L71" s="56">
        <v>102</v>
      </c>
      <c r="M71" s="56">
        <v>207.08</v>
      </c>
      <c r="N71" s="16">
        <v>328.63499999999999</v>
      </c>
      <c r="O71" s="56">
        <v>41.51</v>
      </c>
      <c r="P71" s="16">
        <v>2.0289999999999999</v>
      </c>
      <c r="Q71" s="16">
        <v>361.20499999999998</v>
      </c>
      <c r="R71" s="4" t="s">
        <v>217</v>
      </c>
    </row>
    <row r="72" spans="1:18">
      <c r="A72" s="130"/>
      <c r="B72" s="102" t="s">
        <v>68</v>
      </c>
      <c r="C72" s="103"/>
      <c r="D72" s="91">
        <v>50</v>
      </c>
      <c r="E72" s="16">
        <v>4.2000000000000003E-2</v>
      </c>
      <c r="F72" s="49">
        <v>0</v>
      </c>
      <c r="G72" s="49">
        <v>8.84</v>
      </c>
      <c r="H72" s="49">
        <v>31.26</v>
      </c>
      <c r="I72" s="49">
        <v>0.05</v>
      </c>
      <c r="J72" s="49">
        <v>1E-3</v>
      </c>
      <c r="K72" s="49">
        <v>1E-3</v>
      </c>
      <c r="L72" s="49">
        <v>0</v>
      </c>
      <c r="M72" s="49">
        <v>3.3149999999999999</v>
      </c>
      <c r="N72" s="49">
        <v>1.3</v>
      </c>
      <c r="O72" s="49">
        <v>1.05</v>
      </c>
      <c r="P72" s="49">
        <v>0.13</v>
      </c>
      <c r="Q72" s="49">
        <v>16.805</v>
      </c>
      <c r="R72" s="4" t="s">
        <v>69</v>
      </c>
    </row>
    <row r="73" spans="1:18">
      <c r="A73" s="130"/>
      <c r="B73" s="102" t="s">
        <v>97</v>
      </c>
      <c r="C73" s="103"/>
      <c r="D73" s="91">
        <v>200</v>
      </c>
      <c r="E73" s="56">
        <v>0.12</v>
      </c>
      <c r="F73" s="4">
        <v>0</v>
      </c>
      <c r="G73" s="4">
        <v>7.2380000000000004</v>
      </c>
      <c r="H73" s="49">
        <v>29.417999999999999</v>
      </c>
      <c r="I73" s="49">
        <v>0.06</v>
      </c>
      <c r="J73" s="49">
        <v>4.0000000000000001E-3</v>
      </c>
      <c r="K73" s="49">
        <v>6.0000000000000001E-3</v>
      </c>
      <c r="L73" s="49">
        <v>0</v>
      </c>
      <c r="M73" s="49">
        <v>12.18</v>
      </c>
      <c r="N73" s="49">
        <v>4.944</v>
      </c>
      <c r="O73" s="49">
        <v>4.6399999999999997</v>
      </c>
      <c r="P73" s="49">
        <v>0.51300000000000001</v>
      </c>
      <c r="Q73" s="49">
        <v>15.69</v>
      </c>
      <c r="R73" s="27" t="s">
        <v>24</v>
      </c>
    </row>
    <row r="74" spans="1:18">
      <c r="A74" s="130"/>
      <c r="B74" s="102" t="s">
        <v>59</v>
      </c>
      <c r="C74" s="103"/>
      <c r="D74" s="92" t="s">
        <v>193</v>
      </c>
      <c r="E74" s="56">
        <v>2.54</v>
      </c>
      <c r="F74" s="49">
        <v>2.2999999999999998</v>
      </c>
      <c r="G74" s="49">
        <v>0.14000000000000001</v>
      </c>
      <c r="H74" s="49">
        <v>31.4</v>
      </c>
      <c r="I74" s="49">
        <v>0</v>
      </c>
      <c r="J74" s="4">
        <v>1.4E-2</v>
      </c>
      <c r="K74" s="4">
        <v>8.7999999999999995E-2</v>
      </c>
      <c r="L74" s="49">
        <v>50</v>
      </c>
      <c r="M74" s="49">
        <v>11</v>
      </c>
      <c r="N74" s="49">
        <v>38.4</v>
      </c>
      <c r="O74" s="49">
        <v>2.4</v>
      </c>
      <c r="P74" s="49">
        <v>0.5</v>
      </c>
      <c r="Q74" s="49">
        <v>28</v>
      </c>
      <c r="R74" s="4" t="s">
        <v>64</v>
      </c>
    </row>
    <row r="75" spans="1:18">
      <c r="A75" s="131"/>
      <c r="B75" s="102" t="s">
        <v>71</v>
      </c>
      <c r="C75" s="103"/>
      <c r="D75" s="91">
        <v>20</v>
      </c>
      <c r="E75" s="56">
        <v>1.5</v>
      </c>
      <c r="F75" s="49">
        <v>0.57999999999999996</v>
      </c>
      <c r="G75" s="49">
        <v>10.28</v>
      </c>
      <c r="H75" s="49">
        <v>52.4</v>
      </c>
      <c r="I75" s="49">
        <v>0</v>
      </c>
      <c r="J75" s="49">
        <v>2.1999999999999999E-2</v>
      </c>
      <c r="K75" s="49">
        <v>6.0000000000000001E-3</v>
      </c>
      <c r="L75" s="49">
        <v>0</v>
      </c>
      <c r="M75" s="49">
        <v>3.8</v>
      </c>
      <c r="N75" s="49">
        <v>13</v>
      </c>
      <c r="O75" s="49">
        <v>2.6</v>
      </c>
      <c r="P75" s="49">
        <v>0.24</v>
      </c>
      <c r="Q75" s="49">
        <v>18.399999999999999</v>
      </c>
      <c r="R75" s="4"/>
    </row>
    <row r="76" spans="1:18">
      <c r="A76" s="4" t="s">
        <v>53</v>
      </c>
      <c r="B76" s="100"/>
      <c r="C76" s="101"/>
      <c r="D76" s="88">
        <f>SUM(D71:D75)</f>
        <v>430</v>
      </c>
      <c r="E76" s="53">
        <f t="shared" ref="E76:Q76" si="10">SUM(E71:E75)</f>
        <v>30.32</v>
      </c>
      <c r="F76" s="53">
        <f t="shared" si="10"/>
        <v>18.151999999999997</v>
      </c>
      <c r="G76" s="53">
        <f t="shared" si="10"/>
        <v>77.606999999999999</v>
      </c>
      <c r="H76" s="53">
        <f t="shared" si="10"/>
        <v>595.62799999999993</v>
      </c>
      <c r="I76" s="53">
        <f t="shared" si="10"/>
        <v>0.63000000000000012</v>
      </c>
      <c r="J76" s="53">
        <f t="shared" si="10"/>
        <v>6.2110000000000003</v>
      </c>
      <c r="K76" s="53">
        <f t="shared" si="10"/>
        <v>0.496</v>
      </c>
      <c r="L76" s="53">
        <f t="shared" si="10"/>
        <v>152</v>
      </c>
      <c r="M76" s="53">
        <f t="shared" si="10"/>
        <v>237.37500000000003</v>
      </c>
      <c r="N76" s="53">
        <f t="shared" si="10"/>
        <v>386.279</v>
      </c>
      <c r="O76" s="53">
        <f t="shared" si="10"/>
        <v>52.199999999999996</v>
      </c>
      <c r="P76" s="53">
        <f t="shared" si="10"/>
        <v>3.4119999999999999</v>
      </c>
      <c r="Q76" s="53">
        <f t="shared" si="10"/>
        <v>440.09999999999997</v>
      </c>
      <c r="R76" s="4"/>
    </row>
    <row r="77" spans="1:18">
      <c r="A77" s="4" t="s">
        <v>54</v>
      </c>
      <c r="B77" s="100"/>
      <c r="C77" s="101"/>
      <c r="D77" s="90">
        <f>D76+D70+D67+D62+D59</f>
        <v>1795</v>
      </c>
      <c r="E77" s="57">
        <f>E76+E70+E67+E62+E59</f>
        <v>76.394999999999996</v>
      </c>
      <c r="F77" s="57">
        <f>F59+F62+F67+F70+F76</f>
        <v>81.566000000000003</v>
      </c>
      <c r="G77" s="57">
        <f t="shared" ref="G77:Q77" si="11">G76+G70+G67+G62+G59</f>
        <v>255.994</v>
      </c>
      <c r="H77" s="57">
        <f t="shared" si="11"/>
        <v>2080.7169999999996</v>
      </c>
      <c r="I77" s="57">
        <f t="shared" si="11"/>
        <v>96.93</v>
      </c>
      <c r="J77" s="57">
        <f t="shared" si="11"/>
        <v>8.9120000000000008</v>
      </c>
      <c r="K77" s="57">
        <f t="shared" si="11"/>
        <v>1.7269999999999999</v>
      </c>
      <c r="L77" s="57">
        <f t="shared" si="11"/>
        <v>313.2</v>
      </c>
      <c r="M77" s="57">
        <f t="shared" si="11"/>
        <v>1001.4920000000002</v>
      </c>
      <c r="N77" s="64">
        <f t="shared" si="11"/>
        <v>1391.2</v>
      </c>
      <c r="O77" s="57">
        <f t="shared" si="11"/>
        <v>352.68099999999998</v>
      </c>
      <c r="P77" s="57">
        <f t="shared" si="11"/>
        <v>17.987000000000002</v>
      </c>
      <c r="Q77" s="57">
        <f t="shared" si="11"/>
        <v>3468.6000000000004</v>
      </c>
      <c r="R77" s="4"/>
    </row>
    <row r="78" spans="1:18" ht="15.75">
      <c r="A78" s="40" t="s">
        <v>56</v>
      </c>
      <c r="B78" s="100"/>
      <c r="C78" s="101"/>
      <c r="D78" s="21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4"/>
    </row>
    <row r="79" spans="1:18" ht="30.75" customHeight="1">
      <c r="A79" s="111" t="s">
        <v>10</v>
      </c>
      <c r="B79" s="108" t="s">
        <v>166</v>
      </c>
      <c r="C79" s="109"/>
      <c r="D79" s="21">
        <v>200</v>
      </c>
      <c r="E79" s="16">
        <v>6.3029999999999999</v>
      </c>
      <c r="F79" s="4">
        <v>8.8350000000000009</v>
      </c>
      <c r="G79" s="49">
        <v>31.783000000000001</v>
      </c>
      <c r="H79" s="4">
        <v>232.86</v>
      </c>
      <c r="I79" s="49">
        <v>1.56</v>
      </c>
      <c r="J79" s="49">
        <v>1.123</v>
      </c>
      <c r="K79" s="49">
        <v>0.19900000000000001</v>
      </c>
      <c r="L79" s="49">
        <v>48</v>
      </c>
      <c r="M79" s="4">
        <v>157.18</v>
      </c>
      <c r="N79" s="4">
        <v>167.625</v>
      </c>
      <c r="O79" s="4">
        <v>37.86</v>
      </c>
      <c r="P79" s="49">
        <v>0.71699999999999997</v>
      </c>
      <c r="Q79" s="4">
        <v>224.14500000000001</v>
      </c>
      <c r="R79" s="4" t="s">
        <v>72</v>
      </c>
    </row>
    <row r="80" spans="1:18">
      <c r="A80" s="112"/>
      <c r="B80" s="102" t="s">
        <v>57</v>
      </c>
      <c r="C80" s="103"/>
      <c r="D80" s="21">
        <v>180</v>
      </c>
      <c r="E80" s="16">
        <v>3.484</v>
      </c>
      <c r="F80" s="49">
        <v>3.85</v>
      </c>
      <c r="G80" s="49">
        <v>12.63</v>
      </c>
      <c r="H80" s="49">
        <v>100.07</v>
      </c>
      <c r="I80" s="49">
        <v>1.56</v>
      </c>
      <c r="J80" s="4">
        <v>4.8000000000000001E-2</v>
      </c>
      <c r="K80" s="49">
        <v>0.18</v>
      </c>
      <c r="L80" s="49">
        <v>24</v>
      </c>
      <c r="M80" s="49">
        <v>147.69999999999999</v>
      </c>
      <c r="N80" s="49">
        <v>108.14</v>
      </c>
      <c r="O80" s="49">
        <v>17.600000000000001</v>
      </c>
      <c r="P80" s="4">
        <v>0.14099999999999999</v>
      </c>
      <c r="Q80" s="49">
        <v>176.41</v>
      </c>
      <c r="R80" s="4" t="s">
        <v>37</v>
      </c>
    </row>
    <row r="81" spans="1:18">
      <c r="A81" s="113"/>
      <c r="B81" s="102" t="s">
        <v>79</v>
      </c>
      <c r="C81" s="103"/>
      <c r="D81" s="21">
        <v>10</v>
      </c>
      <c r="E81" s="56">
        <v>0.28000000000000003</v>
      </c>
      <c r="F81" s="49">
        <v>0.33</v>
      </c>
      <c r="G81" s="49">
        <v>7.73</v>
      </c>
      <c r="H81" s="49">
        <v>35.4</v>
      </c>
      <c r="I81" s="49">
        <v>0</v>
      </c>
      <c r="J81" s="49">
        <v>3.0000000000000001E-3</v>
      </c>
      <c r="K81" s="49">
        <v>4.0000000000000001E-3</v>
      </c>
      <c r="L81" s="49">
        <v>0.2</v>
      </c>
      <c r="M81" s="49">
        <v>1.6</v>
      </c>
      <c r="N81" s="49">
        <v>3.6</v>
      </c>
      <c r="O81" s="49">
        <v>1</v>
      </c>
      <c r="P81" s="49">
        <v>0.15</v>
      </c>
      <c r="Q81" s="49">
        <v>14</v>
      </c>
      <c r="R81" s="4"/>
    </row>
    <row r="82" spans="1:18">
      <c r="A82" s="4" t="s">
        <v>13</v>
      </c>
      <c r="B82" s="102"/>
      <c r="C82" s="103"/>
      <c r="D82" s="88">
        <f>SUM(D79:D81)</f>
        <v>390</v>
      </c>
      <c r="E82" s="53">
        <f t="shared" ref="E82:Q82" si="12">SUM(E79:E81)</f>
        <v>10.066999999999998</v>
      </c>
      <c r="F82" s="53">
        <f t="shared" si="12"/>
        <v>13.015000000000001</v>
      </c>
      <c r="G82" s="53">
        <f t="shared" si="12"/>
        <v>52.143000000000001</v>
      </c>
      <c r="H82" s="53">
        <f t="shared" si="12"/>
        <v>368.33</v>
      </c>
      <c r="I82" s="53">
        <f t="shared" si="12"/>
        <v>3.12</v>
      </c>
      <c r="J82" s="53">
        <f t="shared" si="12"/>
        <v>1.1739999999999999</v>
      </c>
      <c r="K82" s="53">
        <f t="shared" si="12"/>
        <v>0.38300000000000001</v>
      </c>
      <c r="L82" s="53">
        <f t="shared" si="12"/>
        <v>72.2</v>
      </c>
      <c r="M82" s="53">
        <f t="shared" si="12"/>
        <v>306.48</v>
      </c>
      <c r="N82" s="53">
        <f t="shared" si="12"/>
        <v>279.36500000000001</v>
      </c>
      <c r="O82" s="53">
        <f t="shared" si="12"/>
        <v>56.46</v>
      </c>
      <c r="P82" s="53">
        <f t="shared" si="12"/>
        <v>1.008</v>
      </c>
      <c r="Q82" s="53">
        <f t="shared" si="12"/>
        <v>414.55500000000001</v>
      </c>
      <c r="R82" s="4"/>
    </row>
    <row r="83" spans="1:18">
      <c r="A83" s="4" t="s">
        <v>12</v>
      </c>
      <c r="B83" s="102" t="s">
        <v>232</v>
      </c>
      <c r="C83" s="103"/>
      <c r="D83" s="21">
        <v>148</v>
      </c>
      <c r="E83" s="56">
        <v>0.59199999999999997</v>
      </c>
      <c r="F83" s="56">
        <v>0.59199999999999997</v>
      </c>
      <c r="G83" s="56">
        <v>14.504</v>
      </c>
      <c r="H83" s="56">
        <v>69.56</v>
      </c>
      <c r="I83" s="56">
        <v>14.8</v>
      </c>
      <c r="J83" s="56">
        <v>4.3999999999999997E-2</v>
      </c>
      <c r="K83" s="56">
        <v>0.03</v>
      </c>
      <c r="L83" s="56">
        <v>0</v>
      </c>
      <c r="M83" s="56">
        <v>23.68</v>
      </c>
      <c r="N83" s="56">
        <v>16.28</v>
      </c>
      <c r="O83" s="56">
        <v>1.3320000000000001</v>
      </c>
      <c r="P83" s="56">
        <v>3.2559999999999998</v>
      </c>
      <c r="Q83" s="56">
        <v>411.44</v>
      </c>
      <c r="R83" s="4" t="s">
        <v>63</v>
      </c>
    </row>
    <row r="84" spans="1:18">
      <c r="A84" s="4" t="s">
        <v>13</v>
      </c>
      <c r="B84" s="100"/>
      <c r="C84" s="101"/>
      <c r="D84" s="88">
        <f>SUM(D83)</f>
        <v>148</v>
      </c>
      <c r="E84" s="53">
        <f t="shared" ref="E84:Q84" si="13">SUM(E83)</f>
        <v>0.59199999999999997</v>
      </c>
      <c r="F84" s="53">
        <f t="shared" si="13"/>
        <v>0.59199999999999997</v>
      </c>
      <c r="G84" s="53">
        <f t="shared" si="13"/>
        <v>14.504</v>
      </c>
      <c r="H84" s="53">
        <f t="shared" si="13"/>
        <v>69.56</v>
      </c>
      <c r="I84" s="53">
        <f t="shared" si="13"/>
        <v>14.8</v>
      </c>
      <c r="J84" s="53">
        <f t="shared" si="13"/>
        <v>4.3999999999999997E-2</v>
      </c>
      <c r="K84" s="53">
        <f t="shared" si="13"/>
        <v>0.03</v>
      </c>
      <c r="L84" s="53">
        <f t="shared" si="13"/>
        <v>0</v>
      </c>
      <c r="M84" s="53">
        <f t="shared" si="13"/>
        <v>23.68</v>
      </c>
      <c r="N84" s="53">
        <f t="shared" si="13"/>
        <v>16.28</v>
      </c>
      <c r="O84" s="53">
        <f t="shared" si="13"/>
        <v>1.3320000000000001</v>
      </c>
      <c r="P84" s="53">
        <f t="shared" si="13"/>
        <v>3.2559999999999998</v>
      </c>
      <c r="Q84" s="53">
        <f t="shared" si="13"/>
        <v>411.44</v>
      </c>
      <c r="R84" s="4"/>
    </row>
    <row r="85" spans="1:18" ht="33" customHeight="1">
      <c r="A85" s="114" t="s">
        <v>48</v>
      </c>
      <c r="B85" s="121" t="s">
        <v>73</v>
      </c>
      <c r="C85" s="122"/>
      <c r="D85" s="21">
        <v>200</v>
      </c>
      <c r="E85" s="16">
        <v>4.6870000000000003</v>
      </c>
      <c r="F85" s="16">
        <v>6.8259999999999996</v>
      </c>
      <c r="G85" s="56">
        <v>14.983000000000001</v>
      </c>
      <c r="H85" s="16">
        <v>141.501</v>
      </c>
      <c r="I85" s="56">
        <v>42.5</v>
      </c>
      <c r="J85" s="16">
        <v>0.13200000000000001</v>
      </c>
      <c r="K85" s="16">
        <v>0.105</v>
      </c>
      <c r="L85" s="56">
        <v>7.2</v>
      </c>
      <c r="M85" s="16">
        <v>67.548000000000002</v>
      </c>
      <c r="N85" s="16">
        <v>94.647999999999996</v>
      </c>
      <c r="O85" s="16">
        <v>36.127000000000002</v>
      </c>
      <c r="P85" s="56">
        <v>13.78</v>
      </c>
      <c r="Q85" s="56">
        <v>620</v>
      </c>
      <c r="R85" s="4" t="s">
        <v>74</v>
      </c>
    </row>
    <row r="86" spans="1:18">
      <c r="A86" s="115"/>
      <c r="B86" s="102" t="s">
        <v>75</v>
      </c>
      <c r="C86" s="103"/>
      <c r="D86" s="21">
        <v>110</v>
      </c>
      <c r="E86" s="56">
        <v>4.1900000000000004</v>
      </c>
      <c r="F86" s="4">
        <v>5.7649999999999997</v>
      </c>
      <c r="G86" s="4">
        <v>24.42</v>
      </c>
      <c r="H86" s="49">
        <v>167</v>
      </c>
      <c r="I86" s="49">
        <v>61.4</v>
      </c>
      <c r="J86" s="49">
        <v>6.0999999999999999E-2</v>
      </c>
      <c r="K86" s="49">
        <v>0.13500000000000001</v>
      </c>
      <c r="L86" s="49">
        <v>30</v>
      </c>
      <c r="M86" s="49">
        <v>95.644000000000005</v>
      </c>
      <c r="N86" s="49">
        <v>125.4</v>
      </c>
      <c r="O86" s="49">
        <v>42.225999999999999</v>
      </c>
      <c r="P86" s="49">
        <v>1.298</v>
      </c>
      <c r="Q86" s="49">
        <v>842.572</v>
      </c>
      <c r="R86" s="4" t="s">
        <v>76</v>
      </c>
    </row>
    <row r="87" spans="1:18">
      <c r="A87" s="115"/>
      <c r="B87" s="102" t="s">
        <v>33</v>
      </c>
      <c r="C87" s="103"/>
      <c r="D87" s="21">
        <v>70</v>
      </c>
      <c r="E87" s="16">
        <v>20.401</v>
      </c>
      <c r="F87" s="4">
        <v>5.9770000000000003</v>
      </c>
      <c r="G87" s="49">
        <v>9.7639999999999993</v>
      </c>
      <c r="H87" s="4">
        <v>174.886</v>
      </c>
      <c r="I87" s="4">
        <v>1.8149999999999999</v>
      </c>
      <c r="J87" s="4">
        <v>0.997</v>
      </c>
      <c r="K87" s="4">
        <v>0.17299999999999999</v>
      </c>
      <c r="L87" s="4">
        <v>44.1</v>
      </c>
      <c r="M87" s="4">
        <v>60.03</v>
      </c>
      <c r="N87" s="4">
        <v>304.94799999999998</v>
      </c>
      <c r="O87" s="4">
        <v>66.290000000000006</v>
      </c>
      <c r="P87" s="4">
        <v>1.446</v>
      </c>
      <c r="Q87" s="49">
        <v>518.22199999999998</v>
      </c>
      <c r="R87" s="4" t="s">
        <v>77</v>
      </c>
    </row>
    <row r="88" spans="1:18">
      <c r="A88" s="115"/>
      <c r="B88" s="102" t="s">
        <v>184</v>
      </c>
      <c r="C88" s="103"/>
      <c r="D88" s="21">
        <v>180</v>
      </c>
      <c r="E88" s="16">
        <v>0.308</v>
      </c>
      <c r="F88" s="4">
        <v>1.4E-2</v>
      </c>
      <c r="G88" s="4">
        <v>8.26</v>
      </c>
      <c r="H88" s="49">
        <v>63.35</v>
      </c>
      <c r="I88" s="49">
        <v>0.28000000000000003</v>
      </c>
      <c r="J88" s="4">
        <v>3.0000000000000001E-3</v>
      </c>
      <c r="K88" s="4">
        <v>6.0000000000000001E-3</v>
      </c>
      <c r="L88" s="49">
        <v>0</v>
      </c>
      <c r="M88" s="49">
        <v>23.85</v>
      </c>
      <c r="N88" s="49">
        <v>10.78</v>
      </c>
      <c r="O88" s="49">
        <v>6</v>
      </c>
      <c r="P88" s="4">
        <v>0.86099999999999999</v>
      </c>
      <c r="Q88" s="49">
        <v>81.95</v>
      </c>
      <c r="R88" s="13" t="s">
        <v>30</v>
      </c>
    </row>
    <row r="89" spans="1:18">
      <c r="A89" s="116"/>
      <c r="B89" s="102" t="s">
        <v>78</v>
      </c>
      <c r="C89" s="103"/>
      <c r="D89" s="21">
        <v>50</v>
      </c>
      <c r="E89" s="56">
        <v>3.3</v>
      </c>
      <c r="F89" s="49">
        <v>0.6</v>
      </c>
      <c r="G89" s="49">
        <v>19.8</v>
      </c>
      <c r="H89" s="49">
        <v>99</v>
      </c>
      <c r="I89" s="49">
        <v>0</v>
      </c>
      <c r="J89" s="49">
        <v>8.5000000000000006E-2</v>
      </c>
      <c r="K89" s="49">
        <v>0.04</v>
      </c>
      <c r="L89" s="49">
        <v>0</v>
      </c>
      <c r="M89" s="49">
        <v>14.5</v>
      </c>
      <c r="N89" s="49">
        <v>75</v>
      </c>
      <c r="O89" s="49">
        <v>23.5</v>
      </c>
      <c r="P89" s="49">
        <v>1.95</v>
      </c>
      <c r="Q89" s="49">
        <v>117.5</v>
      </c>
      <c r="R89" s="4"/>
    </row>
    <row r="90" spans="1:18">
      <c r="A90" s="4" t="s">
        <v>19</v>
      </c>
      <c r="B90" s="100"/>
      <c r="C90" s="101"/>
      <c r="D90" s="88">
        <f>SUM(D85:D89)</f>
        <v>610</v>
      </c>
      <c r="E90" s="53">
        <f t="shared" ref="E90:Q90" si="14">SUM(E85:E89)</f>
        <v>32.885999999999996</v>
      </c>
      <c r="F90" s="53">
        <f t="shared" si="14"/>
        <v>19.181999999999999</v>
      </c>
      <c r="G90" s="53">
        <f t="shared" si="14"/>
        <v>77.227000000000004</v>
      </c>
      <c r="H90" s="53">
        <f t="shared" si="14"/>
        <v>645.73699999999997</v>
      </c>
      <c r="I90" s="53">
        <f t="shared" si="14"/>
        <v>105.995</v>
      </c>
      <c r="J90" s="53">
        <f t="shared" si="14"/>
        <v>1.2779999999999998</v>
      </c>
      <c r="K90" s="53">
        <f t="shared" si="14"/>
        <v>0.45899999999999996</v>
      </c>
      <c r="L90" s="53">
        <f t="shared" si="14"/>
        <v>81.300000000000011</v>
      </c>
      <c r="M90" s="53">
        <f t="shared" si="14"/>
        <v>261.572</v>
      </c>
      <c r="N90" s="53">
        <f t="shared" si="14"/>
        <v>610.77599999999995</v>
      </c>
      <c r="O90" s="53">
        <f t="shared" si="14"/>
        <v>174.14300000000003</v>
      </c>
      <c r="P90" s="53">
        <f t="shared" si="14"/>
        <v>19.335000000000001</v>
      </c>
      <c r="Q90" s="53">
        <f t="shared" si="14"/>
        <v>2180.2440000000001</v>
      </c>
      <c r="R90" s="4"/>
    </row>
    <row r="91" spans="1:18">
      <c r="A91" s="114" t="s">
        <v>20</v>
      </c>
      <c r="B91" s="102" t="s">
        <v>194</v>
      </c>
      <c r="C91" s="103"/>
      <c r="D91" s="21">
        <v>180</v>
      </c>
      <c r="E91" s="56">
        <v>5.04</v>
      </c>
      <c r="F91" s="49">
        <v>7.2</v>
      </c>
      <c r="G91" s="49">
        <v>7.56</v>
      </c>
      <c r="H91" s="49">
        <v>120.6</v>
      </c>
      <c r="I91" s="49">
        <v>0.54</v>
      </c>
      <c r="J91" s="49">
        <v>3.5999999999999997E-2</v>
      </c>
      <c r="K91" s="49">
        <v>3.5999999999999997E-2</v>
      </c>
      <c r="L91" s="49">
        <v>54</v>
      </c>
      <c r="M91" s="49">
        <v>223.2</v>
      </c>
      <c r="N91" s="49">
        <v>165.6</v>
      </c>
      <c r="O91" s="49">
        <v>25.2</v>
      </c>
      <c r="P91" s="49">
        <v>0.18</v>
      </c>
      <c r="Q91" s="49">
        <v>262.8</v>
      </c>
      <c r="R91" s="13" t="s">
        <v>31</v>
      </c>
    </row>
    <row r="92" spans="1:18">
      <c r="A92" s="115"/>
      <c r="B92" s="102" t="s">
        <v>188</v>
      </c>
      <c r="C92" s="103"/>
      <c r="D92" s="21" t="s">
        <v>198</v>
      </c>
      <c r="E92" s="56">
        <v>3.04</v>
      </c>
      <c r="F92" s="49">
        <v>1.1599999999999999</v>
      </c>
      <c r="G92" s="49">
        <v>27.56</v>
      </c>
      <c r="H92" s="49">
        <v>107.3</v>
      </c>
      <c r="I92" s="49">
        <v>0.05</v>
      </c>
      <c r="J92" s="49">
        <v>4.4999999999999998E-2</v>
      </c>
      <c r="K92" s="49">
        <v>1.2E-2</v>
      </c>
      <c r="L92" s="49">
        <v>0</v>
      </c>
      <c r="M92" s="49">
        <v>9</v>
      </c>
      <c r="N92" s="49">
        <v>26.9</v>
      </c>
      <c r="O92" s="49">
        <v>5.9</v>
      </c>
      <c r="P92" s="49">
        <v>0.61</v>
      </c>
      <c r="Q92" s="49">
        <v>49.7</v>
      </c>
      <c r="R92" s="4" t="s">
        <v>190</v>
      </c>
    </row>
    <row r="93" spans="1:18">
      <c r="A93" s="116"/>
      <c r="B93" s="104" t="s">
        <v>195</v>
      </c>
      <c r="C93" s="105"/>
      <c r="D93" s="21">
        <v>55</v>
      </c>
      <c r="E93" s="56">
        <v>0.67200000000000004</v>
      </c>
      <c r="F93" s="56">
        <v>2.1419999999999999</v>
      </c>
      <c r="G93" s="56">
        <v>8.48</v>
      </c>
      <c r="H93" s="56">
        <v>57.1</v>
      </c>
      <c r="I93" s="56">
        <v>4.7</v>
      </c>
      <c r="J93" s="56">
        <v>3.4000000000000002E-2</v>
      </c>
      <c r="K93" s="56">
        <v>3.5999999999999997E-2</v>
      </c>
      <c r="L93" s="56">
        <v>0</v>
      </c>
      <c r="M93" s="56">
        <v>16.54</v>
      </c>
      <c r="N93" s="56">
        <v>29.96</v>
      </c>
      <c r="O93" s="56">
        <v>17.664999999999999</v>
      </c>
      <c r="P93" s="56">
        <v>0.90900000000000003</v>
      </c>
      <c r="Q93" s="56">
        <v>160.11000000000001</v>
      </c>
      <c r="R93" s="4" t="s">
        <v>196</v>
      </c>
    </row>
    <row r="94" spans="1:18">
      <c r="A94" s="4" t="s">
        <v>21</v>
      </c>
      <c r="B94" s="104"/>
      <c r="C94" s="105"/>
      <c r="D94" s="88">
        <v>285</v>
      </c>
      <c r="E94" s="53">
        <f t="shared" ref="E94:Q94" si="15">SUM(E91:E93)</f>
        <v>8.7520000000000007</v>
      </c>
      <c r="F94" s="53">
        <f t="shared" si="15"/>
        <v>10.501999999999999</v>
      </c>
      <c r="G94" s="53">
        <f t="shared" si="15"/>
        <v>43.599999999999994</v>
      </c>
      <c r="H94" s="53">
        <f t="shared" si="15"/>
        <v>285</v>
      </c>
      <c r="I94" s="53">
        <f t="shared" si="15"/>
        <v>5.29</v>
      </c>
      <c r="J94" s="53">
        <f t="shared" si="15"/>
        <v>0.11499999999999999</v>
      </c>
      <c r="K94" s="53">
        <f t="shared" si="15"/>
        <v>8.3999999999999991E-2</v>
      </c>
      <c r="L94" s="53">
        <f t="shared" si="15"/>
        <v>54</v>
      </c>
      <c r="M94" s="53">
        <f t="shared" si="15"/>
        <v>248.73999999999998</v>
      </c>
      <c r="N94" s="53">
        <f t="shared" si="15"/>
        <v>222.46</v>
      </c>
      <c r="O94" s="53">
        <f t="shared" si="15"/>
        <v>48.765000000000001</v>
      </c>
      <c r="P94" s="53">
        <f t="shared" si="15"/>
        <v>1.6990000000000001</v>
      </c>
      <c r="Q94" s="53">
        <f t="shared" si="15"/>
        <v>472.61</v>
      </c>
      <c r="R94" s="4"/>
    </row>
    <row r="95" spans="1:18">
      <c r="A95" s="114" t="s">
        <v>27</v>
      </c>
      <c r="B95" s="132" t="s">
        <v>80</v>
      </c>
      <c r="C95" s="133"/>
      <c r="D95" s="21">
        <v>130</v>
      </c>
      <c r="E95" s="16">
        <v>3.1160000000000001</v>
      </c>
      <c r="F95" s="16">
        <v>1.637</v>
      </c>
      <c r="G95" s="56">
        <v>7.9269999999999996</v>
      </c>
      <c r="H95" s="16">
        <v>60.555999999999997</v>
      </c>
      <c r="I95" s="56">
        <v>66.17</v>
      </c>
      <c r="J95" s="16">
        <v>5.1999999999999998E-2</v>
      </c>
      <c r="K95" s="16">
        <v>6.5000000000000002E-2</v>
      </c>
      <c r="L95" s="56">
        <v>8.1999999999999993</v>
      </c>
      <c r="M95" s="16">
        <v>78.378</v>
      </c>
      <c r="N95" s="16">
        <v>58.603000000000002</v>
      </c>
      <c r="O95" s="16">
        <v>26.341999999999999</v>
      </c>
      <c r="P95" s="16">
        <v>1.0189999999999999</v>
      </c>
      <c r="Q95" s="56">
        <v>464.911</v>
      </c>
      <c r="R95" s="4" t="s">
        <v>81</v>
      </c>
    </row>
    <row r="96" spans="1:18">
      <c r="A96" s="115"/>
      <c r="B96" s="104" t="s">
        <v>197</v>
      </c>
      <c r="C96" s="105"/>
      <c r="D96" s="21">
        <v>80</v>
      </c>
      <c r="E96" s="56">
        <v>13.906000000000001</v>
      </c>
      <c r="F96" s="49">
        <v>29.952999999999999</v>
      </c>
      <c r="G96" s="49">
        <v>9.7639999999999993</v>
      </c>
      <c r="H96" s="49">
        <v>364.43599999999998</v>
      </c>
      <c r="I96" s="49">
        <v>1.26</v>
      </c>
      <c r="J96" s="49">
        <v>1.28</v>
      </c>
      <c r="K96" s="49">
        <v>0.182</v>
      </c>
      <c r="L96" s="20">
        <v>33</v>
      </c>
      <c r="M96" s="49">
        <v>21.826000000000001</v>
      </c>
      <c r="N96" s="49">
        <v>166.59800000000001</v>
      </c>
      <c r="O96" s="49">
        <v>24.004000000000001</v>
      </c>
      <c r="P96" s="49">
        <v>1.89</v>
      </c>
      <c r="Q96" s="49">
        <v>274.33999999999997</v>
      </c>
      <c r="R96" s="11" t="s">
        <v>203</v>
      </c>
    </row>
    <row r="97" spans="1:18">
      <c r="A97" s="115"/>
      <c r="B97" s="104" t="s">
        <v>200</v>
      </c>
      <c r="C97" s="105"/>
      <c r="D97" s="21">
        <v>40</v>
      </c>
      <c r="E97" s="56">
        <v>5.08</v>
      </c>
      <c r="F97" s="49">
        <v>4.5999999999999996</v>
      </c>
      <c r="G97" s="49">
        <v>0.28000000000000003</v>
      </c>
      <c r="H97" s="49">
        <v>62.8</v>
      </c>
      <c r="I97" s="49">
        <v>0</v>
      </c>
      <c r="J97" s="49">
        <v>0.03</v>
      </c>
      <c r="K97" s="49">
        <v>0.18</v>
      </c>
      <c r="L97" s="20">
        <v>100</v>
      </c>
      <c r="M97" s="49">
        <v>22</v>
      </c>
      <c r="N97" s="49">
        <v>76.8</v>
      </c>
      <c r="O97" s="49">
        <v>4.8</v>
      </c>
      <c r="P97" s="49">
        <v>1</v>
      </c>
      <c r="Q97" s="49">
        <v>56</v>
      </c>
      <c r="R97" s="11" t="s">
        <v>60</v>
      </c>
    </row>
    <row r="98" spans="1:18">
      <c r="A98" s="115"/>
      <c r="B98" s="104" t="s">
        <v>70</v>
      </c>
      <c r="C98" s="105"/>
      <c r="D98" s="21">
        <v>180</v>
      </c>
      <c r="E98" s="16">
        <v>0.156</v>
      </c>
      <c r="F98" s="4">
        <v>4.0000000000000001E-3</v>
      </c>
      <c r="G98" s="4">
        <v>7.3579999999999997</v>
      </c>
      <c r="H98" s="49">
        <v>30.777999999999999</v>
      </c>
      <c r="I98" s="49">
        <v>1.66</v>
      </c>
      <c r="J98" s="49">
        <v>6.0000000000000001E-3</v>
      </c>
      <c r="K98" s="49">
        <v>7.0000000000000001E-3</v>
      </c>
      <c r="L98" s="49">
        <v>0</v>
      </c>
      <c r="M98" s="49">
        <v>12.88</v>
      </c>
      <c r="N98" s="49">
        <v>5.8239999999999998</v>
      </c>
      <c r="O98" s="49">
        <v>4.92</v>
      </c>
      <c r="P98" s="49">
        <v>0.53700000000000003</v>
      </c>
      <c r="Q98" s="49">
        <v>22.15</v>
      </c>
      <c r="R98" s="11" t="s">
        <v>24</v>
      </c>
    </row>
    <row r="99" spans="1:18">
      <c r="A99" s="116"/>
      <c r="B99" s="104" t="s">
        <v>38</v>
      </c>
      <c r="C99" s="105"/>
      <c r="D99" s="21">
        <v>20</v>
      </c>
      <c r="E99" s="56">
        <v>1.5</v>
      </c>
      <c r="F99" s="49">
        <v>0.57999999999999996</v>
      </c>
      <c r="G99" s="49">
        <v>10.28</v>
      </c>
      <c r="H99" s="49">
        <v>52.4</v>
      </c>
      <c r="I99" s="49">
        <v>0</v>
      </c>
      <c r="J99" s="49">
        <v>2.1999999999999999E-2</v>
      </c>
      <c r="K99" s="49">
        <v>6.0000000000000001E-3</v>
      </c>
      <c r="L99" s="49">
        <v>0</v>
      </c>
      <c r="M99" s="49">
        <v>3.8</v>
      </c>
      <c r="N99" s="49">
        <v>13</v>
      </c>
      <c r="O99" s="49">
        <v>2.6</v>
      </c>
      <c r="P99" s="49">
        <v>0.24</v>
      </c>
      <c r="Q99" s="49">
        <v>18.399999999999999</v>
      </c>
      <c r="R99" s="4"/>
    </row>
    <row r="100" spans="1:18">
      <c r="A100" s="4" t="s">
        <v>53</v>
      </c>
      <c r="B100" s="104"/>
      <c r="C100" s="105"/>
      <c r="D100" s="88">
        <f>SUM(D95:D99)</f>
        <v>450</v>
      </c>
      <c r="E100" s="53">
        <f t="shared" ref="E100:Q100" si="16">SUM(E95:E99)</f>
        <v>23.758000000000003</v>
      </c>
      <c r="F100" s="53">
        <f t="shared" si="16"/>
        <v>36.773999999999994</v>
      </c>
      <c r="G100" s="53">
        <f t="shared" si="16"/>
        <v>35.609000000000002</v>
      </c>
      <c r="H100" s="53">
        <f t="shared" si="16"/>
        <v>570.96999999999991</v>
      </c>
      <c r="I100" s="53">
        <f t="shared" si="16"/>
        <v>69.09</v>
      </c>
      <c r="J100" s="53">
        <f t="shared" si="16"/>
        <v>1.3900000000000001</v>
      </c>
      <c r="K100" s="53">
        <f t="shared" si="16"/>
        <v>0.44</v>
      </c>
      <c r="L100" s="53">
        <f t="shared" si="16"/>
        <v>141.19999999999999</v>
      </c>
      <c r="M100" s="53">
        <f t="shared" si="16"/>
        <v>138.88400000000001</v>
      </c>
      <c r="N100" s="53">
        <f t="shared" si="16"/>
        <v>320.82500000000005</v>
      </c>
      <c r="O100" s="53">
        <f t="shared" si="16"/>
        <v>62.666000000000004</v>
      </c>
      <c r="P100" s="53">
        <f t="shared" si="16"/>
        <v>4.6859999999999999</v>
      </c>
      <c r="Q100" s="53">
        <f t="shared" si="16"/>
        <v>835.80099999999993</v>
      </c>
      <c r="R100" s="4"/>
    </row>
    <row r="101" spans="1:18">
      <c r="A101" s="4" t="s">
        <v>54</v>
      </c>
      <c r="B101" s="104"/>
      <c r="C101" s="105"/>
      <c r="D101" s="90">
        <f>D100+D94+D90+D84+D82</f>
        <v>1883</v>
      </c>
      <c r="E101" s="57">
        <f t="shared" ref="E101:Q101" si="17">E100+E94+E90+E84+E82</f>
        <v>76.054999999999993</v>
      </c>
      <c r="F101" s="57">
        <f t="shared" si="17"/>
        <v>80.064999999999998</v>
      </c>
      <c r="G101" s="57">
        <f t="shared" si="17"/>
        <v>223.083</v>
      </c>
      <c r="H101" s="57">
        <f t="shared" si="17"/>
        <v>1939.5969999999998</v>
      </c>
      <c r="I101" s="57">
        <f t="shared" si="17"/>
        <v>198.29500000000002</v>
      </c>
      <c r="J101" s="57">
        <f t="shared" si="17"/>
        <v>4.0009999999999994</v>
      </c>
      <c r="K101" s="57">
        <f t="shared" si="17"/>
        <v>1.3959999999999999</v>
      </c>
      <c r="L101" s="57">
        <f t="shared" si="17"/>
        <v>348.7</v>
      </c>
      <c r="M101" s="57">
        <f t="shared" si="17"/>
        <v>979.35599999999999</v>
      </c>
      <c r="N101" s="57">
        <f t="shared" si="17"/>
        <v>1449.7060000000001</v>
      </c>
      <c r="O101" s="57">
        <f t="shared" si="17"/>
        <v>343.36600000000004</v>
      </c>
      <c r="P101" s="57">
        <f t="shared" si="17"/>
        <v>29.983999999999998</v>
      </c>
      <c r="Q101" s="57">
        <f t="shared" si="17"/>
        <v>4314.6500000000005</v>
      </c>
      <c r="R101" s="4"/>
    </row>
    <row r="102" spans="1:18" ht="15.75">
      <c r="A102" s="40" t="s">
        <v>130</v>
      </c>
      <c r="B102" s="100"/>
      <c r="C102" s="101"/>
      <c r="D102" s="21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4"/>
    </row>
    <row r="103" spans="1:18">
      <c r="A103" s="111" t="s">
        <v>10</v>
      </c>
      <c r="B103" s="104" t="s">
        <v>82</v>
      </c>
      <c r="C103" s="105"/>
      <c r="D103" s="21">
        <v>120</v>
      </c>
      <c r="E103" s="49">
        <v>21</v>
      </c>
      <c r="F103" s="4">
        <v>14.444000000000001</v>
      </c>
      <c r="G103" s="4">
        <v>15.933</v>
      </c>
      <c r="H103" s="4">
        <v>281.83</v>
      </c>
      <c r="I103" s="49">
        <v>0.51500000000000001</v>
      </c>
      <c r="J103" s="4">
        <v>0.90700000000000003</v>
      </c>
      <c r="K103" s="4">
        <v>0.32800000000000001</v>
      </c>
      <c r="L103" s="49">
        <v>92.5</v>
      </c>
      <c r="M103" s="4">
        <v>181.31</v>
      </c>
      <c r="N103" s="4">
        <v>257.17</v>
      </c>
      <c r="O103" s="49">
        <v>26.99</v>
      </c>
      <c r="P103" s="49">
        <v>0.83399999999999996</v>
      </c>
      <c r="Q103" s="49">
        <v>144.69999999999999</v>
      </c>
      <c r="R103" s="4" t="s">
        <v>83</v>
      </c>
    </row>
    <row r="104" spans="1:18">
      <c r="A104" s="112"/>
      <c r="B104" s="104" t="s">
        <v>68</v>
      </c>
      <c r="C104" s="105"/>
      <c r="D104" s="21">
        <v>50</v>
      </c>
      <c r="E104" s="16">
        <v>4.2000000000000003E-2</v>
      </c>
      <c r="F104" s="49">
        <v>0</v>
      </c>
      <c r="G104" s="49">
        <v>8.84</v>
      </c>
      <c r="H104" s="49">
        <v>31.26</v>
      </c>
      <c r="I104" s="49">
        <v>0.05</v>
      </c>
      <c r="J104" s="49">
        <v>1E-3</v>
      </c>
      <c r="K104" s="49">
        <v>1E-3</v>
      </c>
      <c r="L104" s="49">
        <v>0</v>
      </c>
      <c r="M104" s="49">
        <v>3.3149999999999999</v>
      </c>
      <c r="N104" s="49">
        <v>1.3</v>
      </c>
      <c r="O104" s="49">
        <v>1.05</v>
      </c>
      <c r="P104" s="49">
        <v>0.13</v>
      </c>
      <c r="Q104" s="49">
        <v>16.805</v>
      </c>
      <c r="R104" s="4" t="s">
        <v>69</v>
      </c>
    </row>
    <row r="105" spans="1:18">
      <c r="A105" s="112"/>
      <c r="B105" s="104" t="s">
        <v>44</v>
      </c>
      <c r="C105" s="105"/>
      <c r="D105" s="21">
        <v>180</v>
      </c>
      <c r="E105" s="16">
        <v>3.8450000000000002</v>
      </c>
      <c r="F105" s="4">
        <v>4.0650000000000004</v>
      </c>
      <c r="G105" s="4">
        <v>12.779</v>
      </c>
      <c r="H105" s="4">
        <v>104.265</v>
      </c>
      <c r="I105" s="49">
        <v>1.56</v>
      </c>
      <c r="J105" s="4">
        <v>0.05</v>
      </c>
      <c r="K105" s="4">
        <v>0.183</v>
      </c>
      <c r="L105" s="49">
        <v>24</v>
      </c>
      <c r="M105" s="4">
        <v>149.28</v>
      </c>
      <c r="N105" s="4">
        <v>117.825</v>
      </c>
      <c r="O105" s="4">
        <v>23.875</v>
      </c>
      <c r="P105" s="4">
        <v>0.47099999999999997</v>
      </c>
      <c r="Q105" s="4">
        <v>198.255</v>
      </c>
      <c r="R105" s="4" t="s">
        <v>45</v>
      </c>
    </row>
    <row r="106" spans="1:18">
      <c r="A106" s="113"/>
      <c r="B106" s="104" t="s">
        <v>46</v>
      </c>
      <c r="C106" s="105"/>
      <c r="D106" s="25" t="s">
        <v>198</v>
      </c>
      <c r="E106" s="49">
        <v>3.08</v>
      </c>
      <c r="F106" s="4">
        <v>8.41</v>
      </c>
      <c r="G106" s="4">
        <v>20.69</v>
      </c>
      <c r="H106" s="49">
        <v>170.9</v>
      </c>
      <c r="I106" s="49">
        <v>0</v>
      </c>
      <c r="J106" s="49">
        <v>4.4999999999999998E-2</v>
      </c>
      <c r="K106" s="49">
        <v>2.4E-2</v>
      </c>
      <c r="L106" s="49">
        <v>40</v>
      </c>
      <c r="M106" s="49">
        <v>10</v>
      </c>
      <c r="N106" s="49">
        <v>29</v>
      </c>
      <c r="O106" s="49">
        <v>5.2</v>
      </c>
      <c r="P106" s="49">
        <v>0.5</v>
      </c>
      <c r="Q106" s="49">
        <v>97</v>
      </c>
      <c r="R106" s="4" t="s">
        <v>47</v>
      </c>
    </row>
    <row r="107" spans="1:18">
      <c r="A107" s="4" t="s">
        <v>84</v>
      </c>
      <c r="B107" s="104"/>
      <c r="C107" s="105"/>
      <c r="D107" s="88">
        <v>400</v>
      </c>
      <c r="E107" s="53">
        <f t="shared" ref="E107:Q107" si="18">SUM(E103:E106)</f>
        <v>27.966999999999999</v>
      </c>
      <c r="F107" s="53">
        <f t="shared" si="18"/>
        <v>26.919</v>
      </c>
      <c r="G107" s="53">
        <f t="shared" si="18"/>
        <v>58.242000000000004</v>
      </c>
      <c r="H107" s="53">
        <f t="shared" si="18"/>
        <v>588.255</v>
      </c>
      <c r="I107" s="53">
        <f t="shared" si="18"/>
        <v>2.125</v>
      </c>
      <c r="J107" s="53">
        <f t="shared" si="18"/>
        <v>1.0030000000000001</v>
      </c>
      <c r="K107" s="53">
        <f t="shared" si="18"/>
        <v>0.53600000000000003</v>
      </c>
      <c r="L107" s="53">
        <f t="shared" si="18"/>
        <v>156.5</v>
      </c>
      <c r="M107" s="53">
        <f t="shared" si="18"/>
        <v>343.90499999999997</v>
      </c>
      <c r="N107" s="53">
        <f t="shared" si="18"/>
        <v>405.29500000000002</v>
      </c>
      <c r="O107" s="53">
        <f t="shared" si="18"/>
        <v>57.115000000000002</v>
      </c>
      <c r="P107" s="53">
        <f t="shared" si="18"/>
        <v>1.9350000000000001</v>
      </c>
      <c r="Q107" s="53">
        <f t="shared" si="18"/>
        <v>456.76</v>
      </c>
      <c r="R107" s="4"/>
    </row>
    <row r="108" spans="1:18">
      <c r="A108" s="37" t="s">
        <v>12</v>
      </c>
      <c r="B108" s="102" t="s">
        <v>232</v>
      </c>
      <c r="C108" s="103"/>
      <c r="D108" s="21">
        <v>146</v>
      </c>
      <c r="E108" s="56">
        <v>0.58399999999999996</v>
      </c>
      <c r="F108" s="56">
        <v>0.58399999999999996</v>
      </c>
      <c r="G108" s="56">
        <v>14.308</v>
      </c>
      <c r="H108" s="56">
        <v>68.62</v>
      </c>
      <c r="I108" s="56">
        <v>14.6</v>
      </c>
      <c r="J108" s="56">
        <v>4.3999999999999997E-2</v>
      </c>
      <c r="K108" s="56">
        <v>2.9000000000000001E-2</v>
      </c>
      <c r="L108" s="56">
        <v>0</v>
      </c>
      <c r="M108" s="56">
        <v>23.36</v>
      </c>
      <c r="N108" s="56">
        <v>16.059999999999999</v>
      </c>
      <c r="O108" s="56">
        <v>1.3140000000000001</v>
      </c>
      <c r="P108" s="56">
        <v>3.2120000000000002</v>
      </c>
      <c r="Q108" s="56">
        <v>405.88</v>
      </c>
      <c r="R108" s="4" t="s">
        <v>63</v>
      </c>
    </row>
    <row r="109" spans="1:18">
      <c r="A109" s="36" t="s">
        <v>93</v>
      </c>
      <c r="B109" s="100"/>
      <c r="C109" s="101"/>
      <c r="D109" s="88">
        <f>SUM(D108)</f>
        <v>146</v>
      </c>
      <c r="E109" s="53">
        <f t="shared" ref="E109:Q109" si="19">SUM(E108)</f>
        <v>0.58399999999999996</v>
      </c>
      <c r="F109" s="53">
        <f t="shared" si="19"/>
        <v>0.58399999999999996</v>
      </c>
      <c r="G109" s="53">
        <f t="shared" si="19"/>
        <v>14.308</v>
      </c>
      <c r="H109" s="53">
        <f t="shared" si="19"/>
        <v>68.62</v>
      </c>
      <c r="I109" s="53">
        <f t="shared" si="19"/>
        <v>14.6</v>
      </c>
      <c r="J109" s="53">
        <f t="shared" si="19"/>
        <v>4.3999999999999997E-2</v>
      </c>
      <c r="K109" s="53">
        <f t="shared" si="19"/>
        <v>2.9000000000000001E-2</v>
      </c>
      <c r="L109" s="53">
        <f t="shared" si="19"/>
        <v>0</v>
      </c>
      <c r="M109" s="53">
        <f t="shared" si="19"/>
        <v>23.36</v>
      </c>
      <c r="N109" s="53">
        <f t="shared" si="19"/>
        <v>16.059999999999999</v>
      </c>
      <c r="O109" s="53">
        <f t="shared" si="19"/>
        <v>1.3140000000000001</v>
      </c>
      <c r="P109" s="53">
        <f t="shared" si="19"/>
        <v>3.2120000000000002</v>
      </c>
      <c r="Q109" s="53">
        <f t="shared" si="19"/>
        <v>405.88</v>
      </c>
      <c r="R109" s="4"/>
    </row>
    <row r="110" spans="1:18" ht="30.75" customHeight="1">
      <c r="A110" s="114" t="s">
        <v>48</v>
      </c>
      <c r="B110" s="148" t="s">
        <v>85</v>
      </c>
      <c r="C110" s="149"/>
      <c r="D110" s="21">
        <v>200</v>
      </c>
      <c r="E110" s="56">
        <v>4.9589999999999996</v>
      </c>
      <c r="F110" s="49">
        <v>6.6239999999999997</v>
      </c>
      <c r="G110" s="49">
        <v>19.09</v>
      </c>
      <c r="H110" s="4">
        <v>157.036</v>
      </c>
      <c r="I110" s="49">
        <v>14.914</v>
      </c>
      <c r="J110" s="4">
        <v>0.11899999999999999</v>
      </c>
      <c r="K110" s="4">
        <v>9.1999999999999998E-2</v>
      </c>
      <c r="L110" s="49">
        <v>7.2</v>
      </c>
      <c r="M110" s="4">
        <v>47.417999999999999</v>
      </c>
      <c r="N110" s="4">
        <v>115.58799999999999</v>
      </c>
      <c r="O110" s="4">
        <v>33.756999999999998</v>
      </c>
      <c r="P110" s="4">
        <v>1.3759999999999999</v>
      </c>
      <c r="Q110" s="4">
        <v>484.79500000000002</v>
      </c>
      <c r="R110" s="4" t="s">
        <v>86</v>
      </c>
    </row>
    <row r="111" spans="1:18">
      <c r="A111" s="115"/>
      <c r="B111" s="104" t="s">
        <v>87</v>
      </c>
      <c r="C111" s="105"/>
      <c r="D111" s="21">
        <v>120</v>
      </c>
      <c r="E111" s="56">
        <v>3.2349999999999999</v>
      </c>
      <c r="F111" s="49">
        <v>7.2009999999999996</v>
      </c>
      <c r="G111" s="4">
        <v>24.042000000000002</v>
      </c>
      <c r="H111" s="4">
        <v>173.89599999999999</v>
      </c>
      <c r="I111" s="49">
        <v>28.94</v>
      </c>
      <c r="J111" s="4">
        <v>0.11700000000000001</v>
      </c>
      <c r="K111" s="4">
        <v>0.113</v>
      </c>
      <c r="L111" s="49">
        <v>20</v>
      </c>
      <c r="M111" s="49">
        <v>29.558</v>
      </c>
      <c r="N111" s="49">
        <v>95.343999999999994</v>
      </c>
      <c r="O111" s="49">
        <v>39.002000000000002</v>
      </c>
      <c r="P111" s="49">
        <v>1.45</v>
      </c>
      <c r="Q111" s="49">
        <v>817.88</v>
      </c>
      <c r="R111" s="4" t="s">
        <v>88</v>
      </c>
    </row>
    <row r="112" spans="1:18">
      <c r="A112" s="115"/>
      <c r="B112" s="104" t="s">
        <v>89</v>
      </c>
      <c r="C112" s="105"/>
      <c r="D112" s="21">
        <v>80</v>
      </c>
      <c r="E112" s="4">
        <v>24.481999999999999</v>
      </c>
      <c r="F112" s="4">
        <v>10.462</v>
      </c>
      <c r="G112" s="4">
        <v>22.349</v>
      </c>
      <c r="H112" s="4">
        <v>286.45600000000002</v>
      </c>
      <c r="I112" s="49">
        <v>42.51</v>
      </c>
      <c r="J112" s="4">
        <v>1.2509999999999999</v>
      </c>
      <c r="K112" s="4">
        <v>2.7909999999999999</v>
      </c>
      <c r="L112" s="65">
        <v>10283</v>
      </c>
      <c r="M112" s="4">
        <v>26.916</v>
      </c>
      <c r="N112" s="4">
        <v>447.21800000000002</v>
      </c>
      <c r="O112" s="4">
        <v>33.984000000000002</v>
      </c>
      <c r="P112" s="4">
        <v>9.2189999999999994</v>
      </c>
      <c r="Q112" s="49">
        <v>404.09</v>
      </c>
      <c r="R112" s="21" t="s">
        <v>90</v>
      </c>
    </row>
    <row r="113" spans="1:18">
      <c r="A113" s="115"/>
      <c r="B113" s="104" t="s">
        <v>199</v>
      </c>
      <c r="C113" s="105"/>
      <c r="D113" s="21">
        <v>180</v>
      </c>
      <c r="E113" s="16">
        <v>0.504</v>
      </c>
      <c r="F113" s="49">
        <v>0.1</v>
      </c>
      <c r="G113" s="49">
        <v>20.76</v>
      </c>
      <c r="H113" s="4">
        <v>87.701999999999998</v>
      </c>
      <c r="I113" s="49">
        <v>2</v>
      </c>
      <c r="J113" s="49">
        <v>0.01</v>
      </c>
      <c r="K113" s="49">
        <v>0.01</v>
      </c>
      <c r="L113" s="4">
        <v>0</v>
      </c>
      <c r="M113" s="4">
        <v>11.558</v>
      </c>
      <c r="N113" s="49">
        <v>7.88</v>
      </c>
      <c r="O113" s="49">
        <v>4.8</v>
      </c>
      <c r="P113" s="4">
        <v>1.421</v>
      </c>
      <c r="Q113" s="49">
        <v>128.81</v>
      </c>
      <c r="R113" s="4" t="s">
        <v>52</v>
      </c>
    </row>
    <row r="114" spans="1:18">
      <c r="A114" s="116"/>
      <c r="B114" s="102" t="s">
        <v>78</v>
      </c>
      <c r="C114" s="103"/>
      <c r="D114" s="21">
        <v>50</v>
      </c>
      <c r="E114" s="56">
        <v>3.3</v>
      </c>
      <c r="F114" s="49">
        <v>0.6</v>
      </c>
      <c r="G114" s="49">
        <v>19.8</v>
      </c>
      <c r="H114" s="49">
        <v>99</v>
      </c>
      <c r="I114" s="49">
        <v>0</v>
      </c>
      <c r="J114" s="49">
        <v>8.5000000000000006E-2</v>
      </c>
      <c r="K114" s="49">
        <v>0.04</v>
      </c>
      <c r="L114" s="49">
        <v>0</v>
      </c>
      <c r="M114" s="49">
        <v>14.5</v>
      </c>
      <c r="N114" s="49">
        <v>75</v>
      </c>
      <c r="O114" s="49">
        <v>23.5</v>
      </c>
      <c r="P114" s="49">
        <v>1.95</v>
      </c>
      <c r="Q114" s="49">
        <v>117.5</v>
      </c>
      <c r="R114" s="4"/>
    </row>
    <row r="115" spans="1:18">
      <c r="A115" s="4" t="s">
        <v>19</v>
      </c>
      <c r="B115" s="104"/>
      <c r="C115" s="105"/>
      <c r="D115" s="88">
        <f>SUM(D110:D114)</f>
        <v>630</v>
      </c>
      <c r="E115" s="53">
        <f t="shared" ref="E115:Q115" si="20">SUM(E110:E114)</f>
        <v>36.479999999999997</v>
      </c>
      <c r="F115" s="53">
        <f t="shared" si="20"/>
        <v>24.987000000000002</v>
      </c>
      <c r="G115" s="53">
        <f t="shared" si="20"/>
        <v>106.04100000000001</v>
      </c>
      <c r="H115" s="53">
        <f t="shared" si="20"/>
        <v>804.09</v>
      </c>
      <c r="I115" s="53">
        <f t="shared" si="20"/>
        <v>88.364000000000004</v>
      </c>
      <c r="J115" s="53">
        <f t="shared" si="20"/>
        <v>1.5819999999999999</v>
      </c>
      <c r="K115" s="53">
        <f t="shared" si="20"/>
        <v>3.0459999999999998</v>
      </c>
      <c r="L115" s="28">
        <f t="shared" si="20"/>
        <v>10310.200000000001</v>
      </c>
      <c r="M115" s="53">
        <f t="shared" si="20"/>
        <v>129.94999999999999</v>
      </c>
      <c r="N115" s="53">
        <f t="shared" si="20"/>
        <v>741.03</v>
      </c>
      <c r="O115" s="53">
        <f t="shared" si="20"/>
        <v>135.04300000000001</v>
      </c>
      <c r="P115" s="53">
        <f t="shared" si="20"/>
        <v>15.415999999999997</v>
      </c>
      <c r="Q115" s="53">
        <f t="shared" si="20"/>
        <v>1953.0749999999998</v>
      </c>
      <c r="R115" s="4"/>
    </row>
    <row r="116" spans="1:18">
      <c r="A116" s="114" t="s">
        <v>20</v>
      </c>
      <c r="B116" s="104" t="s">
        <v>61</v>
      </c>
      <c r="C116" s="105"/>
      <c r="D116" s="21">
        <v>210</v>
      </c>
      <c r="E116" s="56">
        <v>6.09</v>
      </c>
      <c r="F116" s="49">
        <v>6.72</v>
      </c>
      <c r="G116" s="49">
        <v>8.4</v>
      </c>
      <c r="H116" s="49">
        <v>123.9</v>
      </c>
      <c r="I116" s="49">
        <v>1.47</v>
      </c>
      <c r="J116" s="49">
        <v>6.3E-2</v>
      </c>
      <c r="K116" s="49">
        <v>0.35699999999999998</v>
      </c>
      <c r="L116" s="49">
        <v>42</v>
      </c>
      <c r="M116" s="49">
        <v>252</v>
      </c>
      <c r="N116" s="49">
        <v>199.5</v>
      </c>
      <c r="O116" s="49">
        <v>29.4</v>
      </c>
      <c r="P116" s="49">
        <v>0.21</v>
      </c>
      <c r="Q116" s="49">
        <v>306.60000000000002</v>
      </c>
      <c r="R116" s="4" t="s">
        <v>31</v>
      </c>
    </row>
    <row r="117" spans="1:18">
      <c r="A117" s="116"/>
      <c r="B117" s="102" t="s">
        <v>71</v>
      </c>
      <c r="C117" s="103"/>
      <c r="D117" s="21">
        <v>25</v>
      </c>
      <c r="E117" s="56">
        <v>1.875</v>
      </c>
      <c r="F117" s="49">
        <v>0.72499999999999998</v>
      </c>
      <c r="G117" s="49">
        <v>12.85</v>
      </c>
      <c r="H117" s="49">
        <v>65.5</v>
      </c>
      <c r="I117" s="49">
        <v>0</v>
      </c>
      <c r="J117" s="49">
        <v>2.8000000000000001E-2</v>
      </c>
      <c r="K117" s="49">
        <v>8.0000000000000002E-3</v>
      </c>
      <c r="L117" s="49">
        <v>0</v>
      </c>
      <c r="M117" s="49">
        <v>4.75</v>
      </c>
      <c r="N117" s="49">
        <v>16.25</v>
      </c>
      <c r="O117" s="49">
        <v>3.25</v>
      </c>
      <c r="P117" s="49">
        <v>0.3</v>
      </c>
      <c r="Q117" s="49">
        <v>23</v>
      </c>
      <c r="R117" s="11"/>
    </row>
    <row r="118" spans="1:18" ht="15.75">
      <c r="A118" s="4" t="s">
        <v>94</v>
      </c>
      <c r="B118" s="100"/>
      <c r="C118" s="101"/>
      <c r="D118" s="88">
        <f>SUM(D116:D117)</f>
        <v>235</v>
      </c>
      <c r="E118" s="51">
        <f t="shared" ref="E118:Q118" si="21">SUM(E116:E117)</f>
        <v>7.9649999999999999</v>
      </c>
      <c r="F118" s="51">
        <f t="shared" si="21"/>
        <v>7.4449999999999994</v>
      </c>
      <c r="G118" s="51">
        <f t="shared" si="21"/>
        <v>21.25</v>
      </c>
      <c r="H118" s="51">
        <f t="shared" si="21"/>
        <v>189.4</v>
      </c>
      <c r="I118" s="51">
        <f t="shared" si="21"/>
        <v>1.47</v>
      </c>
      <c r="J118" s="51">
        <f t="shared" si="21"/>
        <v>9.0999999999999998E-2</v>
      </c>
      <c r="K118" s="51">
        <f t="shared" si="21"/>
        <v>0.36499999999999999</v>
      </c>
      <c r="L118" s="51">
        <f t="shared" si="21"/>
        <v>42</v>
      </c>
      <c r="M118" s="51">
        <f t="shared" si="21"/>
        <v>256.75</v>
      </c>
      <c r="N118" s="51">
        <f t="shared" si="21"/>
        <v>215.75</v>
      </c>
      <c r="O118" s="51">
        <f t="shared" si="21"/>
        <v>32.65</v>
      </c>
      <c r="P118" s="51">
        <f t="shared" si="21"/>
        <v>0.51</v>
      </c>
      <c r="Q118" s="51">
        <f t="shared" si="21"/>
        <v>329.6</v>
      </c>
      <c r="R118" s="11"/>
    </row>
    <row r="119" spans="1:18">
      <c r="A119" s="114" t="s">
        <v>27</v>
      </c>
      <c r="B119" s="102" t="s">
        <v>95</v>
      </c>
      <c r="C119" s="103"/>
      <c r="D119" s="21">
        <v>200</v>
      </c>
      <c r="E119" s="16">
        <v>6.5279999999999996</v>
      </c>
      <c r="F119" s="49">
        <v>8.58</v>
      </c>
      <c r="G119" s="49">
        <v>13.138</v>
      </c>
      <c r="H119" s="49">
        <v>225.51</v>
      </c>
      <c r="I119" s="49">
        <v>1.56</v>
      </c>
      <c r="J119" s="49">
        <v>0.57099999999999995</v>
      </c>
      <c r="K119" s="49">
        <v>0.217</v>
      </c>
      <c r="L119" s="49">
        <v>48</v>
      </c>
      <c r="M119" s="49">
        <v>177.77</v>
      </c>
      <c r="N119" s="49">
        <v>213.45</v>
      </c>
      <c r="O119" s="49">
        <v>33.020000000000003</v>
      </c>
      <c r="P119" s="49">
        <v>0.71599999999999997</v>
      </c>
      <c r="Q119" s="49">
        <v>239.04</v>
      </c>
      <c r="R119" s="4" t="s">
        <v>96</v>
      </c>
    </row>
    <row r="120" spans="1:18">
      <c r="A120" s="115"/>
      <c r="B120" s="102" t="s">
        <v>200</v>
      </c>
      <c r="C120" s="103"/>
      <c r="D120" s="21">
        <v>20</v>
      </c>
      <c r="E120" s="56">
        <v>2.54</v>
      </c>
      <c r="F120" s="49">
        <v>2.2999999999999998</v>
      </c>
      <c r="G120" s="49">
        <v>0.14000000000000001</v>
      </c>
      <c r="H120" s="49">
        <v>31.4</v>
      </c>
      <c r="I120" s="49">
        <v>0</v>
      </c>
      <c r="J120" s="4">
        <v>1.4E-2</v>
      </c>
      <c r="K120" s="4">
        <v>8.7999999999999995E-2</v>
      </c>
      <c r="L120" s="49">
        <v>50</v>
      </c>
      <c r="M120" s="49">
        <v>11</v>
      </c>
      <c r="N120" s="49">
        <v>38.4</v>
      </c>
      <c r="O120" s="49">
        <v>2.4</v>
      </c>
      <c r="P120" s="49">
        <v>0.5</v>
      </c>
      <c r="Q120" s="49">
        <v>28</v>
      </c>
      <c r="R120" s="4" t="s">
        <v>64</v>
      </c>
    </row>
    <row r="121" spans="1:18" ht="24" customHeight="1">
      <c r="A121" s="115"/>
      <c r="B121" s="102" t="s">
        <v>97</v>
      </c>
      <c r="C121" s="103"/>
      <c r="D121" s="21">
        <v>180</v>
      </c>
      <c r="E121" s="71">
        <v>0.12</v>
      </c>
      <c r="F121" s="39">
        <v>0</v>
      </c>
      <c r="G121" s="50">
        <v>7.2380000000000004</v>
      </c>
      <c r="H121" s="50">
        <v>29.417999999999999</v>
      </c>
      <c r="I121" s="50">
        <v>0.06</v>
      </c>
      <c r="J121" s="50">
        <v>4.0000000000000001E-3</v>
      </c>
      <c r="K121" s="50">
        <v>6.0000000000000001E-3</v>
      </c>
      <c r="L121" s="50">
        <v>0</v>
      </c>
      <c r="M121" s="50">
        <v>11.28</v>
      </c>
      <c r="N121" s="50">
        <v>4.944</v>
      </c>
      <c r="O121" s="50">
        <v>4.4400000000000004</v>
      </c>
      <c r="P121" s="50">
        <v>0.51300000000000001</v>
      </c>
      <c r="Q121" s="50">
        <v>15.63</v>
      </c>
      <c r="R121" s="38" t="s">
        <v>98</v>
      </c>
    </row>
    <row r="122" spans="1:18" ht="17.25" customHeight="1">
      <c r="A122" s="116"/>
      <c r="B122" s="102" t="s">
        <v>188</v>
      </c>
      <c r="C122" s="103"/>
      <c r="D122" s="21" t="s">
        <v>198</v>
      </c>
      <c r="E122" s="56">
        <v>3.04</v>
      </c>
      <c r="F122" s="49">
        <v>1.1599999999999999</v>
      </c>
      <c r="G122" s="49">
        <v>27.56</v>
      </c>
      <c r="H122" s="49">
        <v>107.3</v>
      </c>
      <c r="I122" s="49">
        <v>0.05</v>
      </c>
      <c r="J122" s="49">
        <v>4.4999999999999998E-2</v>
      </c>
      <c r="K122" s="49">
        <v>1.2E-2</v>
      </c>
      <c r="L122" s="49">
        <v>0</v>
      </c>
      <c r="M122" s="49">
        <v>9</v>
      </c>
      <c r="N122" s="49">
        <v>26.9</v>
      </c>
      <c r="O122" s="49">
        <v>5.9</v>
      </c>
      <c r="P122" s="49">
        <v>0.61</v>
      </c>
      <c r="Q122" s="49">
        <v>49.7</v>
      </c>
      <c r="R122" s="4" t="s">
        <v>190</v>
      </c>
    </row>
    <row r="123" spans="1:18">
      <c r="A123" s="4" t="s">
        <v>53</v>
      </c>
      <c r="B123" s="100"/>
      <c r="C123" s="101"/>
      <c r="D123" s="88">
        <v>450</v>
      </c>
      <c r="E123" s="53">
        <f t="shared" ref="E123:Q123" si="22">SUM(E119:E122)</f>
        <v>12.227999999999998</v>
      </c>
      <c r="F123" s="53">
        <f t="shared" si="22"/>
        <v>12.04</v>
      </c>
      <c r="G123" s="53">
        <f t="shared" si="22"/>
        <v>48.076000000000001</v>
      </c>
      <c r="H123" s="53">
        <f t="shared" si="22"/>
        <v>393.62799999999999</v>
      </c>
      <c r="I123" s="53">
        <f t="shared" si="22"/>
        <v>1.6700000000000002</v>
      </c>
      <c r="J123" s="53">
        <f t="shared" si="22"/>
        <v>0.63400000000000001</v>
      </c>
      <c r="K123" s="53">
        <f t="shared" si="22"/>
        <v>0.32300000000000001</v>
      </c>
      <c r="L123" s="53">
        <f t="shared" si="22"/>
        <v>98</v>
      </c>
      <c r="M123" s="53">
        <f t="shared" si="22"/>
        <v>209.05</v>
      </c>
      <c r="N123" s="53">
        <f t="shared" si="22"/>
        <v>283.69399999999996</v>
      </c>
      <c r="O123" s="53">
        <f t="shared" si="22"/>
        <v>45.76</v>
      </c>
      <c r="P123" s="53">
        <f t="shared" si="22"/>
        <v>2.339</v>
      </c>
      <c r="Q123" s="53">
        <f t="shared" si="22"/>
        <v>332.36999999999995</v>
      </c>
      <c r="R123" s="4"/>
    </row>
    <row r="124" spans="1:18">
      <c r="A124" s="4" t="s">
        <v>54</v>
      </c>
      <c r="B124" s="100"/>
      <c r="C124" s="101"/>
      <c r="D124" s="90">
        <f>D123+D118+D115+D109+D107</f>
        <v>1861</v>
      </c>
      <c r="E124" s="57">
        <f t="shared" ref="E124:Q124" si="23">E123+E118+E115+E109+E107</f>
        <v>85.22399999999999</v>
      </c>
      <c r="F124" s="57">
        <f t="shared" si="23"/>
        <v>71.975000000000009</v>
      </c>
      <c r="G124" s="31">
        <f t="shared" si="23"/>
        <v>247.91700000000003</v>
      </c>
      <c r="H124" s="57">
        <f t="shared" si="23"/>
        <v>2043.9929999999999</v>
      </c>
      <c r="I124" s="57">
        <f t="shared" si="23"/>
        <v>108.229</v>
      </c>
      <c r="J124" s="57">
        <f t="shared" si="23"/>
        <v>3.3540000000000001</v>
      </c>
      <c r="K124" s="57">
        <f t="shared" si="23"/>
        <v>4.2989999999999995</v>
      </c>
      <c r="L124" s="66">
        <f t="shared" si="23"/>
        <v>10606.7</v>
      </c>
      <c r="M124" s="57">
        <f t="shared" si="23"/>
        <v>963.01499999999999</v>
      </c>
      <c r="N124" s="64">
        <f t="shared" si="23"/>
        <v>1661.829</v>
      </c>
      <c r="O124" s="57">
        <f t="shared" si="23"/>
        <v>271.88200000000001</v>
      </c>
      <c r="P124" s="57">
        <f t="shared" si="23"/>
        <v>23.411999999999995</v>
      </c>
      <c r="Q124" s="57">
        <f t="shared" si="23"/>
        <v>3477.6850000000004</v>
      </c>
      <c r="R124" s="4"/>
    </row>
    <row r="125" spans="1:18" ht="15.75">
      <c r="A125" s="40" t="s">
        <v>131</v>
      </c>
      <c r="B125" s="100"/>
      <c r="C125" s="101"/>
      <c r="D125" s="21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>
      <c r="A126" s="111" t="s">
        <v>10</v>
      </c>
      <c r="B126" s="157" t="s">
        <v>99</v>
      </c>
      <c r="C126" s="158"/>
      <c r="D126" s="94">
        <v>200</v>
      </c>
      <c r="E126" s="49">
        <v>5.7279999999999998</v>
      </c>
      <c r="F126" s="49">
        <v>8.4499999999999993</v>
      </c>
      <c r="G126" s="4">
        <v>24.808</v>
      </c>
      <c r="H126" s="49">
        <v>199.21</v>
      </c>
      <c r="I126" s="49">
        <v>1.56</v>
      </c>
      <c r="J126" s="49">
        <v>8.7999999999999995E-2</v>
      </c>
      <c r="K126" s="49">
        <v>0.19500000000000001</v>
      </c>
      <c r="L126" s="49">
        <v>48</v>
      </c>
      <c r="M126" s="49">
        <v>154.83000000000001</v>
      </c>
      <c r="N126" s="49">
        <v>127.575</v>
      </c>
      <c r="O126" s="49">
        <v>20.91</v>
      </c>
      <c r="P126" s="49">
        <v>0.48199999999999998</v>
      </c>
      <c r="Q126" s="49">
        <v>202.035</v>
      </c>
      <c r="R126" s="4" t="s">
        <v>100</v>
      </c>
    </row>
    <row r="127" spans="1:18">
      <c r="A127" s="112"/>
      <c r="B127" s="102" t="s">
        <v>57</v>
      </c>
      <c r="C127" s="103"/>
      <c r="D127" s="94">
        <v>180</v>
      </c>
      <c r="E127" s="16">
        <v>3.484</v>
      </c>
      <c r="F127" s="49">
        <v>3.85</v>
      </c>
      <c r="G127" s="4">
        <v>12.63</v>
      </c>
      <c r="H127" s="49">
        <v>100.07</v>
      </c>
      <c r="I127" s="49">
        <v>1.56</v>
      </c>
      <c r="J127" s="4">
        <v>4.8000000000000001E-2</v>
      </c>
      <c r="K127" s="49">
        <v>0.18</v>
      </c>
      <c r="L127" s="49">
        <v>24</v>
      </c>
      <c r="M127" s="49">
        <v>147.69999999999999</v>
      </c>
      <c r="N127" s="49">
        <v>108.14</v>
      </c>
      <c r="O127" s="49">
        <v>17.600000000000001</v>
      </c>
      <c r="P127" s="4">
        <v>0.14099999999999999</v>
      </c>
      <c r="Q127" s="49">
        <v>176.41</v>
      </c>
      <c r="R127" s="4" t="s">
        <v>37</v>
      </c>
    </row>
    <row r="128" spans="1:18">
      <c r="A128" s="113"/>
      <c r="B128" s="102" t="s">
        <v>79</v>
      </c>
      <c r="C128" s="103"/>
      <c r="D128" s="94">
        <v>10</v>
      </c>
      <c r="E128" s="56">
        <v>0.28000000000000003</v>
      </c>
      <c r="F128" s="49">
        <v>0.33</v>
      </c>
      <c r="G128" s="49">
        <v>7.73</v>
      </c>
      <c r="H128" s="49">
        <v>35.4</v>
      </c>
      <c r="I128" s="49">
        <v>0</v>
      </c>
      <c r="J128" s="49">
        <v>3.0000000000000001E-3</v>
      </c>
      <c r="K128" s="49">
        <v>4.0000000000000001E-3</v>
      </c>
      <c r="L128" s="49">
        <v>0.2</v>
      </c>
      <c r="M128" s="49">
        <v>1.6</v>
      </c>
      <c r="N128" s="49">
        <v>3.6</v>
      </c>
      <c r="O128" s="49">
        <v>1</v>
      </c>
      <c r="P128" s="49">
        <v>0.15</v>
      </c>
      <c r="Q128" s="49">
        <v>14</v>
      </c>
      <c r="R128" s="4"/>
    </row>
    <row r="129" spans="1:18" ht="15.75">
      <c r="A129" s="4" t="s">
        <v>84</v>
      </c>
      <c r="B129" s="100"/>
      <c r="C129" s="101"/>
      <c r="D129" s="88">
        <f>SUM(D126:D128)</f>
        <v>390</v>
      </c>
      <c r="E129" s="51">
        <f t="shared" ref="E129:Q129" si="24">SUM(E126:E128)</f>
        <v>9.4919999999999991</v>
      </c>
      <c r="F129" s="51">
        <f t="shared" si="24"/>
        <v>12.629999999999999</v>
      </c>
      <c r="G129" s="51">
        <f t="shared" si="24"/>
        <v>45.168000000000006</v>
      </c>
      <c r="H129" s="51">
        <f t="shared" si="24"/>
        <v>334.67999999999995</v>
      </c>
      <c r="I129" s="51">
        <f t="shared" si="24"/>
        <v>3.12</v>
      </c>
      <c r="J129" s="51">
        <f t="shared" si="24"/>
        <v>0.13900000000000001</v>
      </c>
      <c r="K129" s="51">
        <f t="shared" si="24"/>
        <v>0.379</v>
      </c>
      <c r="L129" s="51">
        <f t="shared" si="24"/>
        <v>72.2</v>
      </c>
      <c r="M129" s="53">
        <f t="shared" si="24"/>
        <v>304.13</v>
      </c>
      <c r="N129" s="53">
        <f t="shared" si="24"/>
        <v>239.315</v>
      </c>
      <c r="O129" s="51">
        <f t="shared" si="24"/>
        <v>39.510000000000005</v>
      </c>
      <c r="P129" s="51">
        <f t="shared" si="24"/>
        <v>0.77300000000000002</v>
      </c>
      <c r="Q129" s="51">
        <f t="shared" si="24"/>
        <v>392.44499999999999</v>
      </c>
      <c r="R129" s="4"/>
    </row>
    <row r="130" spans="1:18">
      <c r="A130" s="12" t="s">
        <v>102</v>
      </c>
      <c r="B130" s="102" t="s">
        <v>232</v>
      </c>
      <c r="C130" s="103"/>
      <c r="D130" s="21">
        <v>146</v>
      </c>
      <c r="E130" s="56">
        <v>0.58399999999999996</v>
      </c>
      <c r="F130" s="56">
        <v>0.58399999999999996</v>
      </c>
      <c r="G130" s="56">
        <v>14.308</v>
      </c>
      <c r="H130" s="56">
        <v>68.62</v>
      </c>
      <c r="I130" s="56">
        <v>14.6</v>
      </c>
      <c r="J130" s="56">
        <v>4.3999999999999997E-2</v>
      </c>
      <c r="K130" s="56">
        <v>2.9000000000000001E-2</v>
      </c>
      <c r="L130" s="56">
        <v>0</v>
      </c>
      <c r="M130" s="56">
        <v>23.36</v>
      </c>
      <c r="N130" s="56">
        <v>16.059999999999999</v>
      </c>
      <c r="O130" s="56">
        <v>1.3140000000000001</v>
      </c>
      <c r="P130" s="56">
        <v>3.2120000000000002</v>
      </c>
      <c r="Q130" s="56">
        <v>405.88</v>
      </c>
      <c r="R130" s="4" t="s">
        <v>63</v>
      </c>
    </row>
    <row r="131" spans="1:18">
      <c r="A131" s="4" t="s">
        <v>93</v>
      </c>
      <c r="B131" s="100"/>
      <c r="C131" s="101"/>
      <c r="D131" s="88">
        <f>SUM(D130)</f>
        <v>146</v>
      </c>
      <c r="E131" s="53">
        <f t="shared" ref="E131:Q131" si="25">SUM(E130)</f>
        <v>0.58399999999999996</v>
      </c>
      <c r="F131" s="53">
        <f t="shared" si="25"/>
        <v>0.58399999999999996</v>
      </c>
      <c r="G131" s="53">
        <f t="shared" si="25"/>
        <v>14.308</v>
      </c>
      <c r="H131" s="53">
        <f t="shared" si="25"/>
        <v>68.62</v>
      </c>
      <c r="I131" s="53">
        <f t="shared" si="25"/>
        <v>14.6</v>
      </c>
      <c r="J131" s="53">
        <f t="shared" si="25"/>
        <v>4.3999999999999997E-2</v>
      </c>
      <c r="K131" s="53">
        <f t="shared" si="25"/>
        <v>2.9000000000000001E-2</v>
      </c>
      <c r="L131" s="53">
        <f t="shared" si="25"/>
        <v>0</v>
      </c>
      <c r="M131" s="53">
        <f t="shared" si="25"/>
        <v>23.36</v>
      </c>
      <c r="N131" s="53">
        <f t="shared" si="25"/>
        <v>16.059999999999999</v>
      </c>
      <c r="O131" s="53">
        <f t="shared" si="25"/>
        <v>1.3140000000000001</v>
      </c>
      <c r="P131" s="53">
        <f t="shared" si="25"/>
        <v>3.2120000000000002</v>
      </c>
      <c r="Q131" s="53">
        <f t="shared" si="25"/>
        <v>405.88</v>
      </c>
      <c r="R131" s="4"/>
    </row>
    <row r="132" spans="1:18" ht="29.25" customHeight="1">
      <c r="A132" s="154" t="s">
        <v>48</v>
      </c>
      <c r="B132" s="121" t="s">
        <v>103</v>
      </c>
      <c r="C132" s="122"/>
      <c r="D132" s="21">
        <v>200</v>
      </c>
      <c r="E132" s="16">
        <v>7.9029999999999996</v>
      </c>
      <c r="F132" s="49">
        <v>6.42</v>
      </c>
      <c r="G132" s="4">
        <v>32.546999999999997</v>
      </c>
      <c r="H132" s="4">
        <v>219.84100000000001</v>
      </c>
      <c r="I132" s="49">
        <v>13.84</v>
      </c>
      <c r="J132" s="4">
        <v>5.274</v>
      </c>
      <c r="K132" s="4">
        <v>0.121</v>
      </c>
      <c r="L132" s="49">
        <v>29</v>
      </c>
      <c r="M132" s="4">
        <v>38.408000000000001</v>
      </c>
      <c r="N132" s="4">
        <v>110.52800000000001</v>
      </c>
      <c r="O132" s="4">
        <v>30.507000000000001</v>
      </c>
      <c r="P132" s="4">
        <v>1.492</v>
      </c>
      <c r="Q132" s="49">
        <v>456.42</v>
      </c>
      <c r="R132" s="38" t="s">
        <v>104</v>
      </c>
    </row>
    <row r="133" spans="1:18">
      <c r="A133" s="155"/>
      <c r="B133" s="104" t="s">
        <v>80</v>
      </c>
      <c r="C133" s="105"/>
      <c r="D133" s="21">
        <v>90</v>
      </c>
      <c r="E133" s="16">
        <v>2.6840000000000002</v>
      </c>
      <c r="F133" s="16">
        <v>1.613</v>
      </c>
      <c r="G133" s="56">
        <v>6.7990000000000004</v>
      </c>
      <c r="H133" s="16">
        <v>53.835999999999999</v>
      </c>
      <c r="I133" s="56">
        <v>55.37</v>
      </c>
      <c r="J133" s="16">
        <v>4.4999999999999998E-2</v>
      </c>
      <c r="K133" s="16">
        <v>5.5E-2</v>
      </c>
      <c r="L133" s="56">
        <v>8.1999999999999993</v>
      </c>
      <c r="M133" s="16">
        <v>67.225999999999999</v>
      </c>
      <c r="N133" s="16">
        <v>51.238</v>
      </c>
      <c r="O133" s="16">
        <v>22.524000000000001</v>
      </c>
      <c r="P133" s="16">
        <v>0.878</v>
      </c>
      <c r="Q133" s="56">
        <v>392.92</v>
      </c>
      <c r="R133" s="4" t="s">
        <v>81</v>
      </c>
    </row>
    <row r="134" spans="1:18">
      <c r="A134" s="155"/>
      <c r="B134" s="102" t="s">
        <v>105</v>
      </c>
      <c r="C134" s="103"/>
      <c r="D134" s="21">
        <v>80</v>
      </c>
      <c r="E134" s="16">
        <v>23.132000000000001</v>
      </c>
      <c r="F134" s="4">
        <v>22.515999999999998</v>
      </c>
      <c r="G134" s="4">
        <v>9.7539999999999996</v>
      </c>
      <c r="H134" s="4">
        <v>334.61099999999999</v>
      </c>
      <c r="I134" s="49">
        <v>3.46</v>
      </c>
      <c r="J134" s="4">
        <v>1.0720000000000001</v>
      </c>
      <c r="K134" s="4">
        <v>0.21</v>
      </c>
      <c r="L134" s="4">
        <v>73.25</v>
      </c>
      <c r="M134" s="4">
        <v>37.691000000000003</v>
      </c>
      <c r="N134" s="49">
        <v>211.81800000000001</v>
      </c>
      <c r="O134" s="4">
        <v>27.504000000000001</v>
      </c>
      <c r="P134" s="4">
        <v>1.9570000000000001</v>
      </c>
      <c r="Q134" s="49">
        <v>309.99</v>
      </c>
      <c r="R134" s="4" t="s">
        <v>106</v>
      </c>
    </row>
    <row r="135" spans="1:18">
      <c r="A135" s="155"/>
      <c r="B135" s="102" t="s">
        <v>67</v>
      </c>
      <c r="C135" s="103"/>
      <c r="D135" s="21">
        <v>180</v>
      </c>
      <c r="E135" s="56">
        <v>0.504</v>
      </c>
      <c r="F135" s="49">
        <v>0.1</v>
      </c>
      <c r="G135" s="49">
        <v>20.76</v>
      </c>
      <c r="H135" s="49">
        <v>87.701999999999998</v>
      </c>
      <c r="I135" s="49">
        <v>2</v>
      </c>
      <c r="J135" s="49">
        <v>0.01</v>
      </c>
      <c r="K135" s="49">
        <v>0.01</v>
      </c>
      <c r="L135" s="49">
        <v>0</v>
      </c>
      <c r="M135" s="49">
        <v>11.558</v>
      </c>
      <c r="N135" s="49">
        <v>7.88</v>
      </c>
      <c r="O135" s="49">
        <v>4.8</v>
      </c>
      <c r="P135" s="49">
        <v>1.421</v>
      </c>
      <c r="Q135" s="49">
        <v>128.81</v>
      </c>
      <c r="R135" s="4" t="s">
        <v>52</v>
      </c>
    </row>
    <row r="136" spans="1:18">
      <c r="A136" s="156"/>
      <c r="B136" s="102" t="s">
        <v>78</v>
      </c>
      <c r="C136" s="103"/>
      <c r="D136" s="21">
        <v>50</v>
      </c>
      <c r="E136" s="56">
        <v>3.3</v>
      </c>
      <c r="F136" s="49">
        <v>0.6</v>
      </c>
      <c r="G136" s="49">
        <v>19.8</v>
      </c>
      <c r="H136" s="49">
        <v>99</v>
      </c>
      <c r="I136" s="49">
        <v>0</v>
      </c>
      <c r="J136" s="49">
        <v>8.5000000000000006E-2</v>
      </c>
      <c r="K136" s="49">
        <v>0.04</v>
      </c>
      <c r="L136" s="49">
        <v>0</v>
      </c>
      <c r="M136" s="49">
        <v>14.5</v>
      </c>
      <c r="N136" s="49">
        <v>75</v>
      </c>
      <c r="O136" s="49">
        <v>23.5</v>
      </c>
      <c r="P136" s="49">
        <v>1.95</v>
      </c>
      <c r="Q136" s="49">
        <v>117.5</v>
      </c>
      <c r="R136" s="4"/>
    </row>
    <row r="137" spans="1:18" ht="15.75">
      <c r="A137" s="4" t="s">
        <v>107</v>
      </c>
      <c r="B137" s="100"/>
      <c r="C137" s="101"/>
      <c r="D137" s="88">
        <f>SUM(D132:D136)</f>
        <v>600</v>
      </c>
      <c r="E137" s="17">
        <f t="shared" ref="E137:Q137" si="26">SUM(E132:E136)</f>
        <v>37.522999999999996</v>
      </c>
      <c r="F137" s="17">
        <f t="shared" si="26"/>
        <v>31.249000000000002</v>
      </c>
      <c r="G137" s="17">
        <f t="shared" si="26"/>
        <v>89.66</v>
      </c>
      <c r="H137" s="17">
        <f t="shared" si="26"/>
        <v>794.99</v>
      </c>
      <c r="I137" s="17">
        <f t="shared" si="26"/>
        <v>74.669999999999987</v>
      </c>
      <c r="J137" s="17">
        <f t="shared" si="26"/>
        <v>6.4859999999999998</v>
      </c>
      <c r="K137" s="17">
        <f t="shared" si="26"/>
        <v>0.436</v>
      </c>
      <c r="L137" s="51">
        <f t="shared" si="26"/>
        <v>110.45</v>
      </c>
      <c r="M137" s="17">
        <f t="shared" si="26"/>
        <v>169.38299999999998</v>
      </c>
      <c r="N137" s="51">
        <f t="shared" si="26"/>
        <v>456.46400000000006</v>
      </c>
      <c r="O137" s="17">
        <f t="shared" si="26"/>
        <v>108.83500000000001</v>
      </c>
      <c r="P137" s="17">
        <f t="shared" si="26"/>
        <v>7.6980000000000004</v>
      </c>
      <c r="Q137" s="17">
        <f t="shared" si="26"/>
        <v>1405.6399999999999</v>
      </c>
      <c r="R137" s="4"/>
    </row>
    <row r="138" spans="1:18">
      <c r="A138" s="114" t="s">
        <v>20</v>
      </c>
      <c r="B138" s="102" t="s">
        <v>108</v>
      </c>
      <c r="C138" s="103"/>
      <c r="D138" s="21">
        <v>200</v>
      </c>
      <c r="E138" s="56">
        <v>5.8</v>
      </c>
      <c r="F138" s="49">
        <v>6.4</v>
      </c>
      <c r="G138" s="49">
        <v>9.4</v>
      </c>
      <c r="H138" s="49">
        <v>120</v>
      </c>
      <c r="I138" s="49">
        <v>2.6</v>
      </c>
      <c r="J138" s="49">
        <v>0.08</v>
      </c>
      <c r="K138" s="49">
        <v>0.3</v>
      </c>
      <c r="L138" s="49">
        <v>40</v>
      </c>
      <c r="M138" s="49">
        <v>240</v>
      </c>
      <c r="N138" s="49">
        <v>180</v>
      </c>
      <c r="O138" s="49">
        <v>28</v>
      </c>
      <c r="P138" s="49">
        <v>0.2</v>
      </c>
      <c r="Q138" s="49">
        <v>292</v>
      </c>
      <c r="R138" s="4" t="s">
        <v>109</v>
      </c>
    </row>
    <row r="139" spans="1:18">
      <c r="A139" s="116"/>
      <c r="B139" s="102" t="s">
        <v>188</v>
      </c>
      <c r="C139" s="103"/>
      <c r="D139" s="21" t="s">
        <v>198</v>
      </c>
      <c r="E139" s="56">
        <v>3.04</v>
      </c>
      <c r="F139" s="49">
        <v>1.1599999999999999</v>
      </c>
      <c r="G139" s="49">
        <v>27.56</v>
      </c>
      <c r="H139" s="49">
        <v>107.3</v>
      </c>
      <c r="I139" s="49">
        <v>0.05</v>
      </c>
      <c r="J139" s="49">
        <v>4.4999999999999998E-2</v>
      </c>
      <c r="K139" s="49">
        <v>1.2E-2</v>
      </c>
      <c r="L139" s="49">
        <v>0</v>
      </c>
      <c r="M139" s="49">
        <v>9</v>
      </c>
      <c r="N139" s="49">
        <v>26.9</v>
      </c>
      <c r="O139" s="49">
        <v>5.9</v>
      </c>
      <c r="P139" s="49">
        <v>0.61</v>
      </c>
      <c r="Q139" s="49">
        <v>49.7</v>
      </c>
      <c r="R139" s="4" t="s">
        <v>190</v>
      </c>
    </row>
    <row r="140" spans="1:18" ht="15.75">
      <c r="A140" s="4" t="s">
        <v>94</v>
      </c>
      <c r="B140" s="100"/>
      <c r="C140" s="101"/>
      <c r="D140" s="88">
        <v>250</v>
      </c>
      <c r="E140" s="51">
        <f t="shared" ref="E140:Q140" si="27">SUM(E138:E139)</f>
        <v>8.84</v>
      </c>
      <c r="F140" s="51">
        <f t="shared" si="27"/>
        <v>7.5600000000000005</v>
      </c>
      <c r="G140" s="17">
        <f t="shared" si="27"/>
        <v>36.96</v>
      </c>
      <c r="H140" s="51">
        <f t="shared" si="27"/>
        <v>227.3</v>
      </c>
      <c r="I140" s="51">
        <f t="shared" si="27"/>
        <v>2.65</v>
      </c>
      <c r="J140" s="51">
        <f t="shared" si="27"/>
        <v>0.125</v>
      </c>
      <c r="K140" s="51">
        <f t="shared" si="27"/>
        <v>0.312</v>
      </c>
      <c r="L140" s="51">
        <f t="shared" si="27"/>
        <v>40</v>
      </c>
      <c r="M140" s="53">
        <f t="shared" si="27"/>
        <v>249</v>
      </c>
      <c r="N140" s="53">
        <f t="shared" si="27"/>
        <v>206.9</v>
      </c>
      <c r="O140" s="51">
        <f t="shared" si="27"/>
        <v>33.9</v>
      </c>
      <c r="P140" s="51">
        <f t="shared" si="27"/>
        <v>0.81</v>
      </c>
      <c r="Q140" s="51">
        <f t="shared" si="27"/>
        <v>341.7</v>
      </c>
      <c r="R140" s="4"/>
    </row>
    <row r="141" spans="1:18" ht="36" customHeight="1">
      <c r="A141" s="114" t="s">
        <v>27</v>
      </c>
      <c r="B141" s="121" t="s">
        <v>110</v>
      </c>
      <c r="C141" s="122"/>
      <c r="D141" s="21">
        <v>140</v>
      </c>
      <c r="E141" s="56">
        <v>12.87</v>
      </c>
      <c r="F141" s="49">
        <v>12.19</v>
      </c>
      <c r="G141" s="4">
        <v>70.403000000000006</v>
      </c>
      <c r="H141" s="4">
        <v>443.06099999999998</v>
      </c>
      <c r="I141" s="49">
        <v>16.91</v>
      </c>
      <c r="J141" s="4">
        <v>12.888999999999999</v>
      </c>
      <c r="K141" s="4">
        <v>0.22600000000000001</v>
      </c>
      <c r="L141" s="49">
        <v>63</v>
      </c>
      <c r="M141" s="4">
        <v>96.501000000000005</v>
      </c>
      <c r="N141" s="4">
        <v>149.78800000000001</v>
      </c>
      <c r="O141" s="4">
        <v>40.709000000000003</v>
      </c>
      <c r="P141" s="4">
        <v>2.105</v>
      </c>
      <c r="Q141" s="49">
        <v>643.54999999999995</v>
      </c>
      <c r="R141" s="41" t="s">
        <v>111</v>
      </c>
    </row>
    <row r="142" spans="1:18">
      <c r="A142" s="115"/>
      <c r="B142" s="102" t="s">
        <v>112</v>
      </c>
      <c r="C142" s="103"/>
      <c r="D142" s="21">
        <v>60</v>
      </c>
      <c r="E142" s="16">
        <v>0.97799999999999998</v>
      </c>
      <c r="F142" s="4">
        <v>1.0760000000000001</v>
      </c>
      <c r="G142" s="4">
        <v>4.9960000000000004</v>
      </c>
      <c r="H142" s="49">
        <v>34.054000000000002</v>
      </c>
      <c r="I142" s="49">
        <v>6.44</v>
      </c>
      <c r="J142" s="4">
        <v>1.4999999999999999E-2</v>
      </c>
      <c r="K142" s="4">
        <v>0.21299999999999999</v>
      </c>
      <c r="L142" s="49">
        <v>0</v>
      </c>
      <c r="M142" s="49">
        <v>26.783999999999999</v>
      </c>
      <c r="N142" s="49">
        <v>31.606999999999999</v>
      </c>
      <c r="O142" s="49">
        <v>17.036999999999999</v>
      </c>
      <c r="P142" s="4">
        <v>0.98699999999999999</v>
      </c>
      <c r="Q142" s="49">
        <v>192.273</v>
      </c>
      <c r="R142" s="4" t="s">
        <v>113</v>
      </c>
    </row>
    <row r="143" spans="1:18">
      <c r="A143" s="115"/>
      <c r="B143" s="102" t="s">
        <v>218</v>
      </c>
      <c r="C143" s="103"/>
      <c r="D143" s="21">
        <v>40</v>
      </c>
      <c r="E143" s="56">
        <v>5.08</v>
      </c>
      <c r="F143" s="49">
        <v>4.5999999999999996</v>
      </c>
      <c r="G143" s="49">
        <v>0.28000000000000003</v>
      </c>
      <c r="H143" s="49">
        <v>62.8</v>
      </c>
      <c r="I143" s="49">
        <v>0</v>
      </c>
      <c r="J143" s="49">
        <v>0.03</v>
      </c>
      <c r="K143" s="49">
        <v>0.18</v>
      </c>
      <c r="L143" s="20">
        <v>100</v>
      </c>
      <c r="M143" s="49">
        <v>22</v>
      </c>
      <c r="N143" s="49">
        <v>76.8</v>
      </c>
      <c r="O143" s="49">
        <v>4.8</v>
      </c>
      <c r="P143" s="49">
        <v>1</v>
      </c>
      <c r="Q143" s="49">
        <v>56</v>
      </c>
      <c r="R143" s="11" t="s">
        <v>60</v>
      </c>
    </row>
    <row r="144" spans="1:18">
      <c r="A144" s="115"/>
      <c r="B144" s="102" t="s">
        <v>70</v>
      </c>
      <c r="C144" s="103"/>
      <c r="D144" s="21">
        <v>180</v>
      </c>
      <c r="E144" s="16">
        <v>0.156</v>
      </c>
      <c r="F144" s="4">
        <v>4.0000000000000001E-3</v>
      </c>
      <c r="G144" s="4">
        <v>7.3579999999999997</v>
      </c>
      <c r="H144" s="49">
        <v>30.777999999999999</v>
      </c>
      <c r="I144" s="49">
        <v>1.66</v>
      </c>
      <c r="J144" s="49">
        <v>6.0000000000000001E-3</v>
      </c>
      <c r="K144" s="49">
        <v>7.0000000000000001E-3</v>
      </c>
      <c r="L144" s="49">
        <v>0</v>
      </c>
      <c r="M144" s="49">
        <v>12.88</v>
      </c>
      <c r="N144" s="49">
        <v>5.8239999999999998</v>
      </c>
      <c r="O144" s="49">
        <v>4.92</v>
      </c>
      <c r="P144" s="49">
        <v>0.53700000000000003</v>
      </c>
      <c r="Q144" s="49">
        <v>22.15</v>
      </c>
      <c r="R144" s="27" t="s">
        <v>24</v>
      </c>
    </row>
    <row r="145" spans="1:18">
      <c r="A145" s="116"/>
      <c r="B145" s="102" t="s">
        <v>201</v>
      </c>
      <c r="C145" s="103"/>
      <c r="D145" s="21">
        <v>30</v>
      </c>
      <c r="E145" s="56">
        <v>2.25</v>
      </c>
      <c r="F145" s="49">
        <v>0.87</v>
      </c>
      <c r="G145" s="49">
        <v>15.42</v>
      </c>
      <c r="H145" s="49">
        <v>78.599999999999994</v>
      </c>
      <c r="I145" s="49">
        <v>0</v>
      </c>
      <c r="J145" s="49">
        <v>3.3000000000000002E-2</v>
      </c>
      <c r="K145" s="49">
        <v>8.9999999999999993E-3</v>
      </c>
      <c r="L145" s="49">
        <v>0</v>
      </c>
      <c r="M145" s="49">
        <v>5.7</v>
      </c>
      <c r="N145" s="49">
        <v>19.5</v>
      </c>
      <c r="O145" s="49">
        <v>3.9</v>
      </c>
      <c r="P145" s="49">
        <v>0.36</v>
      </c>
      <c r="Q145" s="49">
        <v>27.6</v>
      </c>
      <c r="R145" s="27"/>
    </row>
    <row r="146" spans="1:18" ht="15.75">
      <c r="A146" s="4" t="s">
        <v>114</v>
      </c>
      <c r="B146" s="100"/>
      <c r="C146" s="101"/>
      <c r="D146" s="88">
        <f>SUM(D141:D145)</f>
        <v>450</v>
      </c>
      <c r="E146" s="51">
        <f t="shared" ref="E146:Q146" si="28">SUM(E141:E145)</f>
        <v>21.333999999999996</v>
      </c>
      <c r="F146" s="51">
        <f t="shared" si="28"/>
        <v>18.740000000000002</v>
      </c>
      <c r="G146" s="51">
        <f t="shared" si="28"/>
        <v>98.457000000000008</v>
      </c>
      <c r="H146" s="51">
        <f t="shared" si="28"/>
        <v>649.29300000000001</v>
      </c>
      <c r="I146" s="51">
        <f t="shared" si="28"/>
        <v>25.01</v>
      </c>
      <c r="J146" s="53">
        <f t="shared" si="28"/>
        <v>12.972999999999999</v>
      </c>
      <c r="K146" s="51">
        <f t="shared" si="28"/>
        <v>0.63500000000000001</v>
      </c>
      <c r="L146" s="51">
        <f t="shared" si="28"/>
        <v>163</v>
      </c>
      <c r="M146" s="53">
        <f t="shared" si="28"/>
        <v>163.86499999999998</v>
      </c>
      <c r="N146" s="53">
        <f t="shared" si="28"/>
        <v>283.51900000000001</v>
      </c>
      <c r="O146" s="51">
        <f t="shared" si="28"/>
        <v>71.366</v>
      </c>
      <c r="P146" s="51">
        <f t="shared" si="28"/>
        <v>4.9890000000000008</v>
      </c>
      <c r="Q146" s="51">
        <f t="shared" si="28"/>
        <v>941.57299999999998</v>
      </c>
      <c r="R146" s="4"/>
    </row>
    <row r="147" spans="1:18">
      <c r="A147" s="4" t="s">
        <v>54</v>
      </c>
      <c r="B147" s="100"/>
      <c r="C147" s="101"/>
      <c r="D147" s="90">
        <f>D146+D137+D131+D129</f>
        <v>1586</v>
      </c>
      <c r="E147" s="57">
        <f t="shared" ref="E147:Q147" si="29">E146+E140+E137+E131+E129</f>
        <v>77.772999999999996</v>
      </c>
      <c r="F147" s="57">
        <f t="shared" si="29"/>
        <v>70.763000000000005</v>
      </c>
      <c r="G147" s="57">
        <f t="shared" si="29"/>
        <v>284.553</v>
      </c>
      <c r="H147" s="57">
        <f t="shared" si="29"/>
        <v>2074.8829999999998</v>
      </c>
      <c r="I147" s="57">
        <f t="shared" si="29"/>
        <v>120.04999999999998</v>
      </c>
      <c r="J147" s="57">
        <f t="shared" si="29"/>
        <v>19.766999999999999</v>
      </c>
      <c r="K147" s="57">
        <f t="shared" si="29"/>
        <v>1.7909999999999999</v>
      </c>
      <c r="L147" s="57">
        <f t="shared" si="29"/>
        <v>385.65</v>
      </c>
      <c r="M147" s="57">
        <f t="shared" si="29"/>
        <v>909.73800000000006</v>
      </c>
      <c r="N147" s="57">
        <f t="shared" si="29"/>
        <v>1202.258</v>
      </c>
      <c r="O147" s="57">
        <f t="shared" si="29"/>
        <v>254.92500000000001</v>
      </c>
      <c r="P147" s="57">
        <f t="shared" si="29"/>
        <v>17.482000000000003</v>
      </c>
      <c r="Q147" s="57">
        <f t="shared" si="29"/>
        <v>3487.2379999999998</v>
      </c>
      <c r="R147" s="4"/>
    </row>
    <row r="148" spans="1:18" ht="15.75">
      <c r="A148" s="59" t="s">
        <v>132</v>
      </c>
      <c r="B148" s="127"/>
      <c r="C148" s="128"/>
      <c r="D148" s="21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 ht="15.75" thickBot="1">
      <c r="A149" s="111" t="s">
        <v>10</v>
      </c>
      <c r="B149" s="106" t="s">
        <v>225</v>
      </c>
      <c r="C149" s="107"/>
      <c r="D149" s="21">
        <v>163</v>
      </c>
      <c r="E149" s="16">
        <v>3.6739999999999999</v>
      </c>
      <c r="F149" s="4">
        <v>6.35</v>
      </c>
      <c r="G149" s="4">
        <v>51.554000000000002</v>
      </c>
      <c r="H149" s="4">
        <v>278.88</v>
      </c>
      <c r="I149" s="49">
        <v>0</v>
      </c>
      <c r="J149" s="4">
        <v>6.7000000000000004E-2</v>
      </c>
      <c r="K149" s="4">
        <v>4.3999999999999997E-2</v>
      </c>
      <c r="L149" s="49">
        <v>32</v>
      </c>
      <c r="M149" s="49">
        <v>175.61</v>
      </c>
      <c r="N149" s="4">
        <v>96.075000000000003</v>
      </c>
      <c r="O149" s="49">
        <v>32.81</v>
      </c>
      <c r="P149" s="4">
        <v>1.0960000000000001</v>
      </c>
      <c r="Q149" s="4">
        <v>214.13499999999999</v>
      </c>
      <c r="R149" s="4" t="s">
        <v>115</v>
      </c>
    </row>
    <row r="150" spans="1:18" ht="15" customHeight="1" thickBot="1">
      <c r="A150" s="112"/>
      <c r="B150" s="102" t="s">
        <v>142</v>
      </c>
      <c r="C150" s="103"/>
      <c r="D150" s="21">
        <v>200</v>
      </c>
      <c r="E150" s="56">
        <v>0.12</v>
      </c>
      <c r="F150" s="49">
        <v>0</v>
      </c>
      <c r="G150" s="4">
        <v>7.2380000000000004</v>
      </c>
      <c r="H150" s="49">
        <v>29.417999999999999</v>
      </c>
      <c r="I150" s="49">
        <v>0.06</v>
      </c>
      <c r="J150" s="49">
        <v>4.0000000000000001E-3</v>
      </c>
      <c r="K150" s="49">
        <v>6.0000000000000001E-3</v>
      </c>
      <c r="L150" s="49">
        <v>0</v>
      </c>
      <c r="M150" s="49">
        <v>12.18</v>
      </c>
      <c r="N150" s="49">
        <v>4.944</v>
      </c>
      <c r="O150" s="49">
        <v>4.6399999999999997</v>
      </c>
      <c r="P150" s="49">
        <v>0.51300000000000001</v>
      </c>
      <c r="Q150" s="49">
        <v>15.69</v>
      </c>
      <c r="R150" s="86" t="s">
        <v>219</v>
      </c>
    </row>
    <row r="151" spans="1:18">
      <c r="A151" s="112"/>
      <c r="B151" s="102" t="s">
        <v>185</v>
      </c>
      <c r="C151" s="103"/>
      <c r="D151" s="21">
        <v>37</v>
      </c>
      <c r="E151" s="56">
        <v>2.738</v>
      </c>
      <c r="F151" s="4">
        <v>3.4780000000000002</v>
      </c>
      <c r="G151" s="49">
        <v>27.01</v>
      </c>
      <c r="H151" s="49">
        <v>150.59</v>
      </c>
      <c r="I151" s="49">
        <v>0</v>
      </c>
      <c r="J151" s="49">
        <v>0.48099999999999998</v>
      </c>
      <c r="K151" s="49">
        <v>2.1999999999999999E-2</v>
      </c>
      <c r="L151" s="49">
        <v>0</v>
      </c>
      <c r="M151" s="49">
        <v>9.6199999999999992</v>
      </c>
      <c r="N151" s="49">
        <v>31.08</v>
      </c>
      <c r="O151" s="49">
        <v>0.51800000000000002</v>
      </c>
      <c r="P151" s="49">
        <v>11.1</v>
      </c>
      <c r="Q151" s="49">
        <v>46.62</v>
      </c>
      <c r="R151" s="4"/>
    </row>
    <row r="152" spans="1:18" ht="15.75">
      <c r="A152" s="4" t="s">
        <v>13</v>
      </c>
      <c r="B152" s="121"/>
      <c r="C152" s="122"/>
      <c r="D152" s="88">
        <f>SUM(D149:D151)</f>
        <v>400</v>
      </c>
      <c r="E152" s="17">
        <f t="shared" ref="E152:Q152" si="30">SUM(E149:E151)</f>
        <v>6.532</v>
      </c>
      <c r="F152" s="17">
        <f t="shared" si="30"/>
        <v>9.8279999999999994</v>
      </c>
      <c r="G152" s="17">
        <f t="shared" si="30"/>
        <v>85.802000000000007</v>
      </c>
      <c r="H152" s="51">
        <f t="shared" si="30"/>
        <v>458.88800000000003</v>
      </c>
      <c r="I152" s="51">
        <f t="shared" si="30"/>
        <v>0.06</v>
      </c>
      <c r="J152" s="51">
        <f t="shared" si="30"/>
        <v>0.55200000000000005</v>
      </c>
      <c r="K152" s="51">
        <f t="shared" si="30"/>
        <v>7.1999999999999995E-2</v>
      </c>
      <c r="L152" s="42">
        <f t="shared" si="30"/>
        <v>32</v>
      </c>
      <c r="M152" s="51">
        <f t="shared" si="30"/>
        <v>197.41000000000003</v>
      </c>
      <c r="N152" s="53">
        <f t="shared" si="30"/>
        <v>132.09899999999999</v>
      </c>
      <c r="O152" s="51">
        <f t="shared" si="30"/>
        <v>37.968000000000004</v>
      </c>
      <c r="P152" s="51">
        <f t="shared" si="30"/>
        <v>12.709</v>
      </c>
      <c r="Q152" s="51">
        <f t="shared" si="30"/>
        <v>276.44499999999999</v>
      </c>
      <c r="R152" s="11"/>
    </row>
    <row r="153" spans="1:18">
      <c r="A153" s="12" t="s">
        <v>12</v>
      </c>
      <c r="B153" s="102" t="s">
        <v>23</v>
      </c>
      <c r="C153" s="103"/>
      <c r="D153" s="21">
        <v>150</v>
      </c>
      <c r="E153" s="56">
        <v>0.75</v>
      </c>
      <c r="F153" s="49">
        <v>0.15</v>
      </c>
      <c r="G153" s="49">
        <v>15.15</v>
      </c>
      <c r="H153" s="49">
        <v>64.5</v>
      </c>
      <c r="I153" s="49">
        <v>3</v>
      </c>
      <c r="J153" s="49">
        <v>1.4999999999999999E-2</v>
      </c>
      <c r="K153" s="49">
        <v>1.4999999999999999E-2</v>
      </c>
      <c r="L153" s="49">
        <v>0</v>
      </c>
      <c r="M153" s="49">
        <v>10.5</v>
      </c>
      <c r="N153" s="49">
        <v>10.5</v>
      </c>
      <c r="O153" s="49">
        <v>6</v>
      </c>
      <c r="P153" s="49">
        <v>2.1</v>
      </c>
      <c r="Q153" s="49">
        <v>180</v>
      </c>
      <c r="R153" s="11" t="s">
        <v>25</v>
      </c>
    </row>
    <row r="154" spans="1:18" ht="15.75">
      <c r="A154" s="4" t="s">
        <v>14</v>
      </c>
      <c r="B154" s="32"/>
      <c r="C154" s="33"/>
      <c r="D154" s="88">
        <f>SUM(D153)</f>
        <v>150</v>
      </c>
      <c r="E154" s="51">
        <f t="shared" ref="E154:Q154" si="31">SUM(E153)</f>
        <v>0.75</v>
      </c>
      <c r="F154" s="51">
        <f t="shared" si="31"/>
        <v>0.15</v>
      </c>
      <c r="G154" s="51">
        <f t="shared" si="31"/>
        <v>15.15</v>
      </c>
      <c r="H154" s="51">
        <f t="shared" si="31"/>
        <v>64.5</v>
      </c>
      <c r="I154" s="51">
        <f t="shared" si="31"/>
        <v>3</v>
      </c>
      <c r="J154" s="51">
        <f t="shared" si="31"/>
        <v>1.4999999999999999E-2</v>
      </c>
      <c r="K154" s="51">
        <f t="shared" si="31"/>
        <v>1.4999999999999999E-2</v>
      </c>
      <c r="L154" s="51">
        <f t="shared" si="31"/>
        <v>0</v>
      </c>
      <c r="M154" s="51">
        <f t="shared" si="31"/>
        <v>10.5</v>
      </c>
      <c r="N154" s="51">
        <f t="shared" si="31"/>
        <v>10.5</v>
      </c>
      <c r="O154" s="51">
        <f t="shared" si="31"/>
        <v>6</v>
      </c>
      <c r="P154" s="51">
        <f t="shared" si="31"/>
        <v>2.1</v>
      </c>
      <c r="Q154" s="51">
        <f t="shared" si="31"/>
        <v>180</v>
      </c>
      <c r="R154" s="11"/>
    </row>
    <row r="155" spans="1:18">
      <c r="A155" s="114" t="s">
        <v>48</v>
      </c>
      <c r="B155" s="125" t="s">
        <v>206</v>
      </c>
      <c r="C155" s="126"/>
      <c r="D155" s="21">
        <v>200</v>
      </c>
      <c r="E155" s="16">
        <v>5.7309999999999999</v>
      </c>
      <c r="F155" s="4">
        <v>6.2220000000000004</v>
      </c>
      <c r="G155" s="4">
        <v>22.927</v>
      </c>
      <c r="H155" s="4">
        <v>170.90100000000001</v>
      </c>
      <c r="I155" s="49">
        <v>13.64</v>
      </c>
      <c r="J155" s="49">
        <v>0.96899999999999997</v>
      </c>
      <c r="K155" s="49">
        <v>0.108</v>
      </c>
      <c r="L155" s="49">
        <v>0</v>
      </c>
      <c r="M155" s="4">
        <v>32.768000000000001</v>
      </c>
      <c r="N155" s="4">
        <v>127.343</v>
      </c>
      <c r="O155" s="4">
        <v>2.3359999999999999</v>
      </c>
      <c r="P155" s="4">
        <v>489.22500000000002</v>
      </c>
      <c r="Q155" s="4">
        <v>490.86500000000001</v>
      </c>
      <c r="R155" s="4" t="s">
        <v>116</v>
      </c>
    </row>
    <row r="156" spans="1:18">
      <c r="A156" s="115"/>
      <c r="B156" s="102" t="s">
        <v>117</v>
      </c>
      <c r="C156" s="103"/>
      <c r="D156" s="21">
        <v>90</v>
      </c>
      <c r="E156" s="16">
        <v>3.4340000000000002</v>
      </c>
      <c r="F156" s="49">
        <v>70.010000000000005</v>
      </c>
      <c r="G156" s="4">
        <v>19.762</v>
      </c>
      <c r="H156" s="4">
        <v>148.84100000000001</v>
      </c>
      <c r="I156" s="4">
        <v>48.16</v>
      </c>
      <c r="J156" s="4">
        <v>0.14399999999999999</v>
      </c>
      <c r="K156" s="4">
        <v>0.14399999999999999</v>
      </c>
      <c r="L156" s="20">
        <v>20</v>
      </c>
      <c r="M156" s="4">
        <v>60.485999999999997</v>
      </c>
      <c r="N156" s="4">
        <v>95.263000000000005</v>
      </c>
      <c r="O156" s="4">
        <v>43.969000000000001</v>
      </c>
      <c r="P156" s="4">
        <v>1.5049999999999999</v>
      </c>
      <c r="Q156" s="4">
        <v>748.43499999999995</v>
      </c>
      <c r="R156" s="4" t="s">
        <v>118</v>
      </c>
    </row>
    <row r="157" spans="1:18">
      <c r="A157" s="115"/>
      <c r="B157" s="102" t="s">
        <v>119</v>
      </c>
      <c r="C157" s="103"/>
      <c r="D157" s="21">
        <v>80</v>
      </c>
      <c r="E157" s="16">
        <v>13.271000000000001</v>
      </c>
      <c r="F157" s="4">
        <v>30.376999999999999</v>
      </c>
      <c r="G157" s="4">
        <v>9.7289999999999992</v>
      </c>
      <c r="H157" s="4">
        <v>365.57600000000002</v>
      </c>
      <c r="I157" s="49">
        <v>1.26</v>
      </c>
      <c r="J157" s="4">
        <v>1.2769999999999999</v>
      </c>
      <c r="K157" s="4">
        <v>0.161</v>
      </c>
      <c r="L157" s="4">
        <v>20.5</v>
      </c>
      <c r="M157" s="4">
        <v>19.076000000000001</v>
      </c>
      <c r="N157" s="4">
        <v>157.018</v>
      </c>
      <c r="O157" s="49">
        <v>23.404</v>
      </c>
      <c r="P157" s="4">
        <v>1.7649999999999999</v>
      </c>
      <c r="Q157" s="4">
        <v>267.33999999999997</v>
      </c>
      <c r="R157" s="4" t="s">
        <v>120</v>
      </c>
    </row>
    <row r="158" spans="1:18">
      <c r="A158" s="115"/>
      <c r="B158" s="104" t="s">
        <v>91</v>
      </c>
      <c r="C158" s="105"/>
      <c r="D158" s="21">
        <v>180</v>
      </c>
      <c r="E158" s="16">
        <v>0.308</v>
      </c>
      <c r="F158" s="4">
        <v>1.4E-2</v>
      </c>
      <c r="G158" s="4">
        <v>8.26</v>
      </c>
      <c r="H158" s="49">
        <v>63.35</v>
      </c>
      <c r="I158" s="49">
        <v>0.28000000000000003</v>
      </c>
      <c r="J158" s="4">
        <v>3.0000000000000001E-3</v>
      </c>
      <c r="K158" s="4">
        <v>6.0000000000000001E-3</v>
      </c>
      <c r="L158" s="49">
        <v>0</v>
      </c>
      <c r="M158" s="49">
        <v>23.85</v>
      </c>
      <c r="N158" s="49">
        <v>10.78</v>
      </c>
      <c r="O158" s="49">
        <v>6</v>
      </c>
      <c r="P158" s="4">
        <v>0.86099999999999999</v>
      </c>
      <c r="Q158" s="49">
        <v>81.95</v>
      </c>
      <c r="R158" s="4" t="s">
        <v>92</v>
      </c>
    </row>
    <row r="159" spans="1:18">
      <c r="A159" s="116"/>
      <c r="B159" s="102" t="s">
        <v>78</v>
      </c>
      <c r="C159" s="103"/>
      <c r="D159" s="21">
        <v>50</v>
      </c>
      <c r="E159" s="56">
        <v>3.3</v>
      </c>
      <c r="F159" s="49">
        <v>0.6</v>
      </c>
      <c r="G159" s="49">
        <v>19.8</v>
      </c>
      <c r="H159" s="49">
        <v>99</v>
      </c>
      <c r="I159" s="49">
        <v>0</v>
      </c>
      <c r="J159" s="49">
        <v>8.5000000000000006E-2</v>
      </c>
      <c r="K159" s="49">
        <v>0.04</v>
      </c>
      <c r="L159" s="49">
        <v>0</v>
      </c>
      <c r="M159" s="49">
        <v>14.5</v>
      </c>
      <c r="N159" s="49">
        <v>75</v>
      </c>
      <c r="O159" s="49">
        <v>23.5</v>
      </c>
      <c r="P159" s="49">
        <v>1.95</v>
      </c>
      <c r="Q159" s="49">
        <v>117.5</v>
      </c>
      <c r="R159" s="4"/>
    </row>
    <row r="160" spans="1:18" ht="15.75">
      <c r="A160" s="4" t="s">
        <v>19</v>
      </c>
      <c r="B160" s="100"/>
      <c r="C160" s="101"/>
      <c r="D160" s="88">
        <f>SUM(D155:D159)</f>
        <v>600</v>
      </c>
      <c r="E160" s="17">
        <f t="shared" ref="E160:Q160" si="32">SUM(E155:E159)</f>
        <v>26.044</v>
      </c>
      <c r="F160" s="17">
        <f t="shared" si="32"/>
        <v>107.22299999999998</v>
      </c>
      <c r="G160" s="17">
        <f t="shared" si="32"/>
        <v>80.477999999999994</v>
      </c>
      <c r="H160" s="17">
        <f t="shared" si="32"/>
        <v>847.66800000000001</v>
      </c>
      <c r="I160" s="17">
        <f t="shared" si="32"/>
        <v>63.339999999999996</v>
      </c>
      <c r="J160" s="17">
        <f t="shared" si="32"/>
        <v>2.4779999999999998</v>
      </c>
      <c r="K160" s="17">
        <f t="shared" si="32"/>
        <v>0.45900000000000002</v>
      </c>
      <c r="L160" s="51">
        <f t="shared" si="32"/>
        <v>40.5</v>
      </c>
      <c r="M160" s="17">
        <f t="shared" si="32"/>
        <v>150.67999999999998</v>
      </c>
      <c r="N160" s="53">
        <f t="shared" si="32"/>
        <v>465.404</v>
      </c>
      <c r="O160" s="17">
        <f t="shared" si="32"/>
        <v>99.209000000000003</v>
      </c>
      <c r="P160" s="17">
        <f t="shared" si="32"/>
        <v>495.30599999999998</v>
      </c>
      <c r="Q160" s="51">
        <f t="shared" si="32"/>
        <v>1706.09</v>
      </c>
      <c r="R160" s="4"/>
    </row>
    <row r="161" spans="1:18">
      <c r="A161" s="114" t="s">
        <v>20</v>
      </c>
      <c r="B161" s="102" t="s">
        <v>61</v>
      </c>
      <c r="C161" s="103"/>
      <c r="D161" s="21">
        <v>210</v>
      </c>
      <c r="E161" s="56">
        <v>6.09</v>
      </c>
      <c r="F161" s="49">
        <v>6.72</v>
      </c>
      <c r="G161" s="49">
        <v>8.4</v>
      </c>
      <c r="H161" s="49">
        <v>123.9</v>
      </c>
      <c r="I161" s="49">
        <v>1.47</v>
      </c>
      <c r="J161" s="49">
        <v>6.3E-2</v>
      </c>
      <c r="K161" s="49">
        <v>0.35699999999999998</v>
      </c>
      <c r="L161" s="49">
        <v>42</v>
      </c>
      <c r="M161" s="49">
        <v>252</v>
      </c>
      <c r="N161" s="49">
        <v>199.5</v>
      </c>
      <c r="O161" s="49">
        <v>29.4</v>
      </c>
      <c r="P161" s="49">
        <v>0.21</v>
      </c>
      <c r="Q161" s="49">
        <v>306.60000000000002</v>
      </c>
      <c r="R161" s="13" t="s">
        <v>31</v>
      </c>
    </row>
    <row r="162" spans="1:18">
      <c r="A162" s="116"/>
      <c r="B162" s="102" t="s">
        <v>38</v>
      </c>
      <c r="C162" s="103"/>
      <c r="D162" s="21">
        <v>25</v>
      </c>
      <c r="E162" s="56">
        <v>1.875</v>
      </c>
      <c r="F162" s="49">
        <v>0.72499999999999998</v>
      </c>
      <c r="G162" s="49">
        <v>12.85</v>
      </c>
      <c r="H162" s="49">
        <v>65.5</v>
      </c>
      <c r="I162" s="49">
        <v>0</v>
      </c>
      <c r="J162" s="49">
        <v>2.8000000000000001E-2</v>
      </c>
      <c r="K162" s="49">
        <v>8.0000000000000002E-3</v>
      </c>
      <c r="L162" s="49">
        <v>0</v>
      </c>
      <c r="M162" s="49">
        <v>4.75</v>
      </c>
      <c r="N162" s="49">
        <v>16.25</v>
      </c>
      <c r="O162" s="49">
        <v>3.25</v>
      </c>
      <c r="P162" s="49">
        <v>0.3</v>
      </c>
      <c r="Q162" s="49">
        <v>23</v>
      </c>
      <c r="R162" s="4"/>
    </row>
    <row r="163" spans="1:18" ht="15.75">
      <c r="A163" s="4" t="s">
        <v>21</v>
      </c>
      <c r="B163" s="100"/>
      <c r="C163" s="101"/>
      <c r="D163" s="88">
        <f>SUM(D161:D162)</f>
        <v>235</v>
      </c>
      <c r="E163" s="51">
        <f t="shared" ref="E163:Q163" si="33">SUM(E161:E162)</f>
        <v>7.9649999999999999</v>
      </c>
      <c r="F163" s="51">
        <f t="shared" si="33"/>
        <v>7.4449999999999994</v>
      </c>
      <c r="G163" s="51">
        <f t="shared" si="33"/>
        <v>21.25</v>
      </c>
      <c r="H163" s="51">
        <f t="shared" si="33"/>
        <v>189.4</v>
      </c>
      <c r="I163" s="51">
        <f t="shared" si="33"/>
        <v>1.47</v>
      </c>
      <c r="J163" s="51">
        <f t="shared" si="33"/>
        <v>9.0999999999999998E-2</v>
      </c>
      <c r="K163" s="51">
        <f t="shared" si="33"/>
        <v>0.36499999999999999</v>
      </c>
      <c r="L163" s="51">
        <f t="shared" si="33"/>
        <v>42</v>
      </c>
      <c r="M163" s="53">
        <f t="shared" si="33"/>
        <v>256.75</v>
      </c>
      <c r="N163" s="53">
        <f t="shared" si="33"/>
        <v>215.75</v>
      </c>
      <c r="O163" s="51">
        <f t="shared" si="33"/>
        <v>32.65</v>
      </c>
      <c r="P163" s="51">
        <f t="shared" si="33"/>
        <v>0.51</v>
      </c>
      <c r="Q163" s="51">
        <f t="shared" si="33"/>
        <v>329.6</v>
      </c>
      <c r="R163" s="4"/>
    </row>
    <row r="164" spans="1:18">
      <c r="A164" s="114" t="s">
        <v>27</v>
      </c>
      <c r="B164" s="123" t="s">
        <v>121</v>
      </c>
      <c r="C164" s="124"/>
      <c r="D164" s="21">
        <v>195</v>
      </c>
      <c r="E164" s="56">
        <v>4.8479999999999999</v>
      </c>
      <c r="F164" s="49">
        <v>9.27</v>
      </c>
      <c r="G164" s="4">
        <v>18.417999999999999</v>
      </c>
      <c r="H164" s="49">
        <v>177.51</v>
      </c>
      <c r="I164" s="49">
        <v>1.56</v>
      </c>
      <c r="J164" s="4">
        <v>7.2999999999999995E-2</v>
      </c>
      <c r="K164" s="4">
        <v>0.19600000000000001</v>
      </c>
      <c r="L164" s="49">
        <v>48</v>
      </c>
      <c r="M164" s="49">
        <v>157.63</v>
      </c>
      <c r="N164" s="4">
        <v>139.875</v>
      </c>
      <c r="O164" s="49">
        <v>24.91</v>
      </c>
      <c r="P164" s="4">
        <v>0.67200000000000004</v>
      </c>
      <c r="Q164" s="4">
        <v>203.535</v>
      </c>
      <c r="R164" s="4" t="s">
        <v>96</v>
      </c>
    </row>
    <row r="165" spans="1:18">
      <c r="A165" s="115"/>
      <c r="B165" s="102" t="s">
        <v>57</v>
      </c>
      <c r="C165" s="103"/>
      <c r="D165" s="21">
        <v>180</v>
      </c>
      <c r="E165" s="16">
        <v>3.484</v>
      </c>
      <c r="F165" s="49">
        <v>3.85</v>
      </c>
      <c r="G165" s="49">
        <v>12.63</v>
      </c>
      <c r="H165" s="49">
        <v>100.07</v>
      </c>
      <c r="I165" s="49">
        <v>1.56</v>
      </c>
      <c r="J165" s="4">
        <v>4.8000000000000001E-2</v>
      </c>
      <c r="K165" s="49">
        <v>0.18</v>
      </c>
      <c r="L165" s="49">
        <v>24</v>
      </c>
      <c r="M165" s="49">
        <v>147.69999999999999</v>
      </c>
      <c r="N165" s="49">
        <v>108.14</v>
      </c>
      <c r="O165" s="49">
        <v>17.600000000000001</v>
      </c>
      <c r="P165" s="4">
        <v>0.14099999999999999</v>
      </c>
      <c r="Q165" s="49">
        <v>176.41</v>
      </c>
      <c r="R165" s="4" t="s">
        <v>37</v>
      </c>
    </row>
    <row r="166" spans="1:18">
      <c r="A166" s="116"/>
      <c r="B166" s="123" t="s">
        <v>204</v>
      </c>
      <c r="C166" s="124"/>
      <c r="D166" s="21" t="s">
        <v>205</v>
      </c>
      <c r="E166" s="56">
        <v>10</v>
      </c>
      <c r="F166" s="49">
        <v>13.635</v>
      </c>
      <c r="G166" s="49">
        <v>20.625</v>
      </c>
      <c r="H166" s="49">
        <v>247.05</v>
      </c>
      <c r="I166" s="49">
        <v>0.21</v>
      </c>
      <c r="J166" s="49">
        <v>5.7000000000000002E-2</v>
      </c>
      <c r="K166" s="49">
        <v>0.108</v>
      </c>
      <c r="L166" s="49">
        <v>98</v>
      </c>
      <c r="M166" s="49">
        <v>272.8</v>
      </c>
      <c r="N166" s="49">
        <v>177.5</v>
      </c>
      <c r="O166" s="49">
        <v>15.7</v>
      </c>
      <c r="P166" s="49">
        <v>0.79</v>
      </c>
      <c r="Q166" s="49">
        <v>64.7</v>
      </c>
      <c r="R166" s="4" t="s">
        <v>123</v>
      </c>
    </row>
    <row r="167" spans="1:18" ht="15.75">
      <c r="A167" s="4" t="s">
        <v>39</v>
      </c>
      <c r="B167" s="100"/>
      <c r="C167" s="101"/>
      <c r="D167" s="88">
        <v>450</v>
      </c>
      <c r="E167" s="17">
        <f t="shared" ref="E167:Q167" si="34">SUM(E164:E166)</f>
        <v>18.332000000000001</v>
      </c>
      <c r="F167" s="17">
        <f t="shared" si="34"/>
        <v>26.754999999999999</v>
      </c>
      <c r="G167" s="17">
        <f t="shared" si="34"/>
        <v>51.673000000000002</v>
      </c>
      <c r="H167" s="17">
        <f t="shared" si="34"/>
        <v>524.63</v>
      </c>
      <c r="I167" s="51">
        <f t="shared" si="34"/>
        <v>3.33</v>
      </c>
      <c r="J167" s="17">
        <f t="shared" si="34"/>
        <v>0.17799999999999999</v>
      </c>
      <c r="K167" s="17">
        <f t="shared" si="34"/>
        <v>0.48399999999999999</v>
      </c>
      <c r="L167" s="51">
        <f t="shared" si="34"/>
        <v>170</v>
      </c>
      <c r="M167" s="53">
        <f t="shared" si="34"/>
        <v>578.13</v>
      </c>
      <c r="N167" s="53">
        <f t="shared" si="34"/>
        <v>425.51499999999999</v>
      </c>
      <c r="O167" s="17">
        <f t="shared" si="34"/>
        <v>58.210000000000008</v>
      </c>
      <c r="P167" s="17">
        <f t="shared" si="34"/>
        <v>1.6030000000000002</v>
      </c>
      <c r="Q167" s="17">
        <f t="shared" si="34"/>
        <v>444.64499999999998</v>
      </c>
      <c r="R167" s="4"/>
    </row>
    <row r="168" spans="1:18">
      <c r="A168" s="4" t="s">
        <v>54</v>
      </c>
      <c r="B168" s="100"/>
      <c r="C168" s="101"/>
      <c r="D168" s="95">
        <f>D167+D163+D160+D154+D152</f>
        <v>1835</v>
      </c>
      <c r="E168" s="57">
        <f t="shared" ref="E168:Q168" si="35">E167+E163+E160+E154+E152</f>
        <v>59.623000000000005</v>
      </c>
      <c r="F168" s="30">
        <f t="shared" si="35"/>
        <v>151.40099999999998</v>
      </c>
      <c r="G168" s="57">
        <f t="shared" si="35"/>
        <v>254.35300000000001</v>
      </c>
      <c r="H168" s="57">
        <f t="shared" si="35"/>
        <v>2085.0859999999998</v>
      </c>
      <c r="I168" s="57">
        <f t="shared" si="35"/>
        <v>71.2</v>
      </c>
      <c r="J168" s="57">
        <f t="shared" si="35"/>
        <v>3.3140000000000001</v>
      </c>
      <c r="K168" s="57">
        <f t="shared" si="35"/>
        <v>1.395</v>
      </c>
      <c r="L168" s="57">
        <f t="shared" si="35"/>
        <v>284.5</v>
      </c>
      <c r="M168" s="57">
        <f t="shared" si="35"/>
        <v>1193.47</v>
      </c>
      <c r="N168" s="57">
        <f t="shared" si="35"/>
        <v>1249.2679999999998</v>
      </c>
      <c r="O168" s="57">
        <f t="shared" si="35"/>
        <v>234.03700000000003</v>
      </c>
      <c r="P168" s="57">
        <f t="shared" si="35"/>
        <v>512.22799999999995</v>
      </c>
      <c r="Q168" s="57">
        <f t="shared" si="35"/>
        <v>2936.78</v>
      </c>
      <c r="R168" s="4"/>
    </row>
    <row r="169" spans="1:18" ht="15.75">
      <c r="A169" s="40" t="s">
        <v>133</v>
      </c>
      <c r="B169" s="100"/>
      <c r="C169" s="101"/>
      <c r="D169" s="21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1:18">
      <c r="A170" s="111" t="s">
        <v>10</v>
      </c>
      <c r="B170" s="119" t="s">
        <v>122</v>
      </c>
      <c r="C170" s="120"/>
      <c r="D170" s="21">
        <v>200</v>
      </c>
      <c r="E170" s="56">
        <v>6.1029999999999998</v>
      </c>
      <c r="F170" s="4">
        <v>8.44</v>
      </c>
      <c r="G170" s="4">
        <v>28.358000000000001</v>
      </c>
      <c r="H170" s="49">
        <v>214.86</v>
      </c>
      <c r="I170" s="49">
        <v>1.56</v>
      </c>
      <c r="J170" s="49">
        <v>8.4000000000000005E-2</v>
      </c>
      <c r="K170" s="49">
        <v>0.19700000000000001</v>
      </c>
      <c r="L170" s="49">
        <v>48</v>
      </c>
      <c r="M170" s="49">
        <v>156.93</v>
      </c>
      <c r="N170" s="49">
        <v>131.42500000000001</v>
      </c>
      <c r="O170" s="49">
        <v>22.41</v>
      </c>
      <c r="P170" s="49">
        <v>0.41199999999999998</v>
      </c>
      <c r="Q170" s="49">
        <v>209.995</v>
      </c>
      <c r="R170" s="4" t="s">
        <v>96</v>
      </c>
    </row>
    <row r="171" spans="1:18">
      <c r="A171" s="112"/>
      <c r="B171" s="102" t="s">
        <v>44</v>
      </c>
      <c r="C171" s="103"/>
      <c r="D171" s="21">
        <v>190</v>
      </c>
      <c r="E171" s="16">
        <v>3.8450000000000002</v>
      </c>
      <c r="F171" s="4">
        <v>4.0650000000000004</v>
      </c>
      <c r="G171" s="4">
        <v>12.779</v>
      </c>
      <c r="H171" s="4">
        <v>104.265</v>
      </c>
      <c r="I171" s="49">
        <v>1.56</v>
      </c>
      <c r="J171" s="4">
        <v>0.05</v>
      </c>
      <c r="K171" s="4">
        <v>0.183</v>
      </c>
      <c r="L171" s="49">
        <v>24</v>
      </c>
      <c r="M171" s="49">
        <v>150.18</v>
      </c>
      <c r="N171" s="4">
        <v>117.825</v>
      </c>
      <c r="O171" s="4">
        <v>24.074999999999999</v>
      </c>
      <c r="P171" s="4">
        <v>0.47099999999999997</v>
      </c>
      <c r="Q171" s="4">
        <v>198.315</v>
      </c>
      <c r="R171" s="4" t="s">
        <v>45</v>
      </c>
    </row>
    <row r="172" spans="1:18" ht="21.75" customHeight="1">
      <c r="A172" s="113"/>
      <c r="B172" s="121" t="s">
        <v>207</v>
      </c>
      <c r="C172" s="122"/>
      <c r="D172" s="25" t="s">
        <v>226</v>
      </c>
      <c r="E172" s="56">
        <v>0.24</v>
      </c>
      <c r="F172" s="49">
        <v>0.03</v>
      </c>
      <c r="G172" s="49">
        <v>23.94</v>
      </c>
      <c r="H172" s="49">
        <v>97.8</v>
      </c>
      <c r="I172" s="49">
        <v>0</v>
      </c>
      <c r="J172" s="49">
        <v>0</v>
      </c>
      <c r="K172" s="49">
        <v>6.0000000000000001E-3</v>
      </c>
      <c r="L172" s="49">
        <v>0</v>
      </c>
      <c r="M172" s="49">
        <v>7.5</v>
      </c>
      <c r="N172" s="49">
        <v>3.6</v>
      </c>
      <c r="O172" s="49">
        <v>1.8</v>
      </c>
      <c r="P172" s="49">
        <v>0.42</v>
      </c>
      <c r="Q172" s="49">
        <v>13.8</v>
      </c>
      <c r="R172" s="4"/>
    </row>
    <row r="173" spans="1:18" ht="15.75">
      <c r="A173" s="4" t="s">
        <v>13</v>
      </c>
      <c r="B173" s="100"/>
      <c r="C173" s="101"/>
      <c r="D173" s="88">
        <f>SUM(D170:D172)</f>
        <v>390</v>
      </c>
      <c r="E173" s="17">
        <f t="shared" ref="E173:Q173" si="36">SUM(E170:E172)</f>
        <v>10.188000000000001</v>
      </c>
      <c r="F173" s="17">
        <f t="shared" si="36"/>
        <v>12.534999999999998</v>
      </c>
      <c r="G173" s="17">
        <f t="shared" si="36"/>
        <v>65.076999999999998</v>
      </c>
      <c r="H173" s="17">
        <f t="shared" si="36"/>
        <v>416.92500000000001</v>
      </c>
      <c r="I173" s="51">
        <f t="shared" si="36"/>
        <v>3.12</v>
      </c>
      <c r="J173" s="51">
        <f t="shared" si="36"/>
        <v>0.13400000000000001</v>
      </c>
      <c r="K173" s="51">
        <f t="shared" si="36"/>
        <v>0.38600000000000001</v>
      </c>
      <c r="L173" s="53">
        <f t="shared" si="36"/>
        <v>72</v>
      </c>
      <c r="M173" s="53">
        <f t="shared" si="36"/>
        <v>314.61</v>
      </c>
      <c r="N173" s="53">
        <f t="shared" si="36"/>
        <v>252.85</v>
      </c>
      <c r="O173" s="51">
        <f t="shared" si="36"/>
        <v>48.284999999999997</v>
      </c>
      <c r="P173" s="51">
        <f t="shared" si="36"/>
        <v>1.3029999999999999</v>
      </c>
      <c r="Q173" s="51">
        <f t="shared" si="36"/>
        <v>422.11</v>
      </c>
      <c r="R173" s="4"/>
    </row>
    <row r="174" spans="1:18">
      <c r="A174" s="12" t="s">
        <v>12</v>
      </c>
      <c r="B174" s="102" t="s">
        <v>232</v>
      </c>
      <c r="C174" s="103"/>
      <c r="D174" s="21">
        <v>30</v>
      </c>
      <c r="E174" s="56">
        <v>0.12</v>
      </c>
      <c r="F174" s="49">
        <v>0.09</v>
      </c>
      <c r="G174" s="49">
        <v>3.09</v>
      </c>
      <c r="H174" s="49">
        <v>14.1</v>
      </c>
      <c r="I174" s="49">
        <v>1.5</v>
      </c>
      <c r="J174" s="49">
        <v>6.0000000000000001E-3</v>
      </c>
      <c r="K174" s="49">
        <v>8.9999999999999993E-3</v>
      </c>
      <c r="L174" s="49">
        <v>0</v>
      </c>
      <c r="M174" s="49">
        <v>5.7</v>
      </c>
      <c r="N174" s="49">
        <v>4.8</v>
      </c>
      <c r="O174" s="49">
        <v>3.6</v>
      </c>
      <c r="P174" s="49">
        <v>0.69</v>
      </c>
      <c r="Q174" s="49">
        <v>46.5</v>
      </c>
      <c r="R174" s="4" t="s">
        <v>227</v>
      </c>
    </row>
    <row r="175" spans="1:18">
      <c r="A175" s="12"/>
      <c r="B175" s="102" t="s">
        <v>23</v>
      </c>
      <c r="C175" s="103"/>
      <c r="D175" s="21">
        <v>100</v>
      </c>
      <c r="E175" s="56">
        <v>0.5</v>
      </c>
      <c r="F175" s="49">
        <v>0.1</v>
      </c>
      <c r="G175" s="49">
        <v>10.1</v>
      </c>
      <c r="H175" s="49">
        <v>43</v>
      </c>
      <c r="I175" s="49">
        <v>2</v>
      </c>
      <c r="J175" s="49">
        <v>0.01</v>
      </c>
      <c r="K175" s="49">
        <v>0.01</v>
      </c>
      <c r="L175" s="49">
        <v>0</v>
      </c>
      <c r="M175" s="49">
        <v>7</v>
      </c>
      <c r="N175" s="49">
        <v>7</v>
      </c>
      <c r="O175" s="49">
        <v>4</v>
      </c>
      <c r="P175" s="49">
        <v>1.4</v>
      </c>
      <c r="Q175" s="49">
        <v>120</v>
      </c>
      <c r="R175" s="27" t="s">
        <v>25</v>
      </c>
    </row>
    <row r="176" spans="1:18">
      <c r="A176" s="4" t="s">
        <v>14</v>
      </c>
      <c r="B176" s="100"/>
      <c r="C176" s="101"/>
      <c r="D176" s="88">
        <f>SUM(D174:D175)</f>
        <v>130</v>
      </c>
      <c r="E176" s="53">
        <f>SUM(E174:E175)</f>
        <v>0.62</v>
      </c>
      <c r="F176" s="53">
        <f t="shared" ref="F176:Q176" si="37">SUM(F174:F175)</f>
        <v>0.19</v>
      </c>
      <c r="G176" s="53">
        <f t="shared" si="37"/>
        <v>13.19</v>
      </c>
      <c r="H176" s="53">
        <f t="shared" si="37"/>
        <v>57.1</v>
      </c>
      <c r="I176" s="53">
        <f t="shared" si="37"/>
        <v>3.5</v>
      </c>
      <c r="J176" s="53">
        <f t="shared" si="37"/>
        <v>1.6E-2</v>
      </c>
      <c r="K176" s="53">
        <f t="shared" si="37"/>
        <v>1.9E-2</v>
      </c>
      <c r="L176" s="53">
        <f t="shared" si="37"/>
        <v>0</v>
      </c>
      <c r="M176" s="53">
        <f t="shared" si="37"/>
        <v>12.7</v>
      </c>
      <c r="N176" s="53">
        <f t="shared" si="37"/>
        <v>11.8</v>
      </c>
      <c r="O176" s="53">
        <f t="shared" si="37"/>
        <v>7.6</v>
      </c>
      <c r="P176" s="53">
        <f t="shared" si="37"/>
        <v>2.09</v>
      </c>
      <c r="Q176" s="53">
        <f t="shared" si="37"/>
        <v>166.5</v>
      </c>
      <c r="R176" s="4"/>
    </row>
    <row r="177" spans="1:18">
      <c r="A177" s="114" t="s">
        <v>48</v>
      </c>
      <c r="B177" s="102" t="s">
        <v>124</v>
      </c>
      <c r="C177" s="103"/>
      <c r="D177" s="21">
        <v>200</v>
      </c>
      <c r="E177" s="16">
        <v>4.2110000000000003</v>
      </c>
      <c r="F177" s="4">
        <v>6.9829999999999997</v>
      </c>
      <c r="G177" s="4">
        <v>17.931999999999999</v>
      </c>
      <c r="H177" s="4">
        <v>156.36099999999999</v>
      </c>
      <c r="I177" s="49">
        <v>38.9</v>
      </c>
      <c r="J177" s="49">
        <v>0.183</v>
      </c>
      <c r="K177" s="4">
        <v>0.104</v>
      </c>
      <c r="L177" s="49">
        <v>7.2</v>
      </c>
      <c r="M177" s="4">
        <v>65.957999999999998</v>
      </c>
      <c r="N177" s="4">
        <v>103.764</v>
      </c>
      <c r="O177" s="4">
        <v>39.197000000000003</v>
      </c>
      <c r="P177" s="4">
        <v>1.4650000000000001</v>
      </c>
      <c r="Q177" s="4">
        <v>606.61</v>
      </c>
      <c r="R177" s="4" t="s">
        <v>125</v>
      </c>
    </row>
    <row r="178" spans="1:18">
      <c r="A178" s="115"/>
      <c r="B178" s="102" t="s">
        <v>75</v>
      </c>
      <c r="C178" s="103"/>
      <c r="D178" s="21">
        <v>130</v>
      </c>
      <c r="E178" s="56">
        <v>4.1900000000000004</v>
      </c>
      <c r="F178" s="4">
        <v>5.7649999999999997</v>
      </c>
      <c r="G178" s="49">
        <v>24.42</v>
      </c>
      <c r="H178" s="49">
        <v>167</v>
      </c>
      <c r="I178" s="49">
        <v>61.4</v>
      </c>
      <c r="J178" s="49">
        <v>6.0999999999999999E-2</v>
      </c>
      <c r="K178" s="49">
        <v>0.13500000000000001</v>
      </c>
      <c r="L178" s="49">
        <v>30</v>
      </c>
      <c r="M178" s="49">
        <v>96.38</v>
      </c>
      <c r="N178" s="49">
        <v>125.55</v>
      </c>
      <c r="O178" s="49">
        <v>42.27</v>
      </c>
      <c r="P178" s="49">
        <v>1.304</v>
      </c>
      <c r="Q178" s="49">
        <v>842.59</v>
      </c>
      <c r="R178" s="4" t="s">
        <v>76</v>
      </c>
    </row>
    <row r="179" spans="1:18">
      <c r="A179" s="115"/>
      <c r="B179" s="102" t="s">
        <v>126</v>
      </c>
      <c r="C179" s="103"/>
      <c r="D179" s="21">
        <v>70</v>
      </c>
      <c r="E179" s="56">
        <v>13.255000000000001</v>
      </c>
      <c r="F179" s="49">
        <v>27.928000000000001</v>
      </c>
      <c r="G179" s="49">
        <v>9.7029999999999994</v>
      </c>
      <c r="H179" s="49">
        <v>343.36599999999999</v>
      </c>
      <c r="I179" s="49">
        <v>1.26</v>
      </c>
      <c r="J179" s="49">
        <v>1.276</v>
      </c>
      <c r="K179" s="49">
        <v>0.13700000000000001</v>
      </c>
      <c r="L179" s="49">
        <v>12.5</v>
      </c>
      <c r="M179" s="49">
        <v>18.596</v>
      </c>
      <c r="N179" s="49">
        <v>156.398</v>
      </c>
      <c r="O179" s="49">
        <v>23.404</v>
      </c>
      <c r="P179" s="49">
        <v>1.7609999999999999</v>
      </c>
      <c r="Q179" s="49">
        <v>266.74</v>
      </c>
      <c r="R179" s="4" t="s">
        <v>127</v>
      </c>
    </row>
    <row r="180" spans="1:18">
      <c r="A180" s="115"/>
      <c r="B180" s="102" t="s">
        <v>67</v>
      </c>
      <c r="C180" s="103"/>
      <c r="D180" s="21">
        <v>180</v>
      </c>
      <c r="E180" s="56">
        <v>0.504</v>
      </c>
      <c r="F180" s="49">
        <v>0.1</v>
      </c>
      <c r="G180" s="49">
        <v>20.76</v>
      </c>
      <c r="H180" s="49">
        <v>87.701999999999998</v>
      </c>
      <c r="I180" s="49">
        <v>2</v>
      </c>
      <c r="J180" s="49">
        <v>0.01</v>
      </c>
      <c r="K180" s="49">
        <v>0.01</v>
      </c>
      <c r="L180" s="49">
        <v>0</v>
      </c>
      <c r="M180" s="49">
        <v>11.558</v>
      </c>
      <c r="N180" s="49">
        <v>7.88</v>
      </c>
      <c r="O180" s="49">
        <v>4.8</v>
      </c>
      <c r="P180" s="49">
        <v>1.421</v>
      </c>
      <c r="Q180" s="49">
        <v>128.81</v>
      </c>
      <c r="R180" s="4" t="s">
        <v>52</v>
      </c>
    </row>
    <row r="181" spans="1:18">
      <c r="A181" s="116"/>
      <c r="B181" s="44" t="s">
        <v>51</v>
      </c>
      <c r="C181" s="44"/>
      <c r="D181" s="21">
        <v>50</v>
      </c>
      <c r="E181" s="56">
        <v>3.3</v>
      </c>
      <c r="F181" s="49">
        <v>0.6</v>
      </c>
      <c r="G181" s="49">
        <v>19.8</v>
      </c>
      <c r="H181" s="49">
        <v>99</v>
      </c>
      <c r="I181" s="49">
        <v>0</v>
      </c>
      <c r="J181" s="49">
        <v>8.5000000000000006E-2</v>
      </c>
      <c r="K181" s="49">
        <v>0.04</v>
      </c>
      <c r="L181" s="49">
        <v>0</v>
      </c>
      <c r="M181" s="49">
        <v>14.5</v>
      </c>
      <c r="N181" s="49">
        <v>75</v>
      </c>
      <c r="O181" s="49">
        <v>23.5</v>
      </c>
      <c r="P181" s="49">
        <v>1.95</v>
      </c>
      <c r="Q181" s="49">
        <v>117.5</v>
      </c>
      <c r="R181" s="44"/>
    </row>
    <row r="182" spans="1:18" ht="15.75">
      <c r="A182" s="4" t="s">
        <v>19</v>
      </c>
      <c r="B182" s="100"/>
      <c r="C182" s="101"/>
      <c r="D182" s="96">
        <f>SUM(D174:D181)</f>
        <v>890</v>
      </c>
      <c r="E182" s="45">
        <f t="shared" ref="E182:Q182" si="38">SUM(E177:E181)</f>
        <v>25.46</v>
      </c>
      <c r="F182" s="58">
        <f t="shared" si="38"/>
        <v>41.376000000000005</v>
      </c>
      <c r="G182" s="45">
        <f t="shared" si="38"/>
        <v>92.615000000000009</v>
      </c>
      <c r="H182" s="58">
        <f t="shared" si="38"/>
        <v>853.42899999999997</v>
      </c>
      <c r="I182" s="82">
        <f t="shared" si="38"/>
        <v>103.56</v>
      </c>
      <c r="J182" s="58">
        <f t="shared" si="38"/>
        <v>1.615</v>
      </c>
      <c r="K182" s="58">
        <f t="shared" si="38"/>
        <v>0.42599999999999999</v>
      </c>
      <c r="L182" s="58">
        <f t="shared" si="38"/>
        <v>49.7</v>
      </c>
      <c r="M182" s="68">
        <f t="shared" si="38"/>
        <v>206.99199999999999</v>
      </c>
      <c r="N182" s="68">
        <f t="shared" si="38"/>
        <v>468.59199999999998</v>
      </c>
      <c r="O182" s="58">
        <f t="shared" si="38"/>
        <v>133.17099999999999</v>
      </c>
      <c r="P182" s="58">
        <f t="shared" si="38"/>
        <v>7.9010000000000007</v>
      </c>
      <c r="Q182" s="58">
        <f t="shared" si="38"/>
        <v>1962.25</v>
      </c>
      <c r="R182" s="44"/>
    </row>
    <row r="183" spans="1:18">
      <c r="A183" s="114" t="s">
        <v>20</v>
      </c>
      <c r="B183" s="102" t="s">
        <v>61</v>
      </c>
      <c r="C183" s="103"/>
      <c r="D183" s="21">
        <v>210</v>
      </c>
      <c r="E183" s="56">
        <v>6.09</v>
      </c>
      <c r="F183" s="49">
        <v>6.72</v>
      </c>
      <c r="G183" s="49">
        <v>8.4</v>
      </c>
      <c r="H183" s="49">
        <v>123.9</v>
      </c>
      <c r="I183" s="49">
        <v>1.47</v>
      </c>
      <c r="J183" s="49">
        <v>6.3E-2</v>
      </c>
      <c r="K183" s="49">
        <v>0.35699999999999998</v>
      </c>
      <c r="L183" s="49">
        <v>42</v>
      </c>
      <c r="M183" s="49">
        <v>252</v>
      </c>
      <c r="N183" s="49">
        <v>199.5</v>
      </c>
      <c r="O183" s="49">
        <v>29.4</v>
      </c>
      <c r="P183" s="49">
        <v>0.21</v>
      </c>
      <c r="Q183" s="49">
        <v>306.60000000000002</v>
      </c>
      <c r="R183" s="13" t="s">
        <v>31</v>
      </c>
    </row>
    <row r="184" spans="1:18">
      <c r="A184" s="116"/>
      <c r="B184" s="102" t="s">
        <v>71</v>
      </c>
      <c r="C184" s="103"/>
      <c r="D184" s="21">
        <v>25</v>
      </c>
      <c r="E184" s="56">
        <v>1.875</v>
      </c>
      <c r="F184" s="49">
        <v>0.72499999999999998</v>
      </c>
      <c r="G184" s="49">
        <v>12.85</v>
      </c>
      <c r="H184" s="49">
        <v>65.5</v>
      </c>
      <c r="I184" s="49">
        <v>0</v>
      </c>
      <c r="J184" s="49">
        <v>2.8000000000000001E-2</v>
      </c>
      <c r="K184" s="49">
        <v>8.0000000000000002E-3</v>
      </c>
      <c r="L184" s="49">
        <v>0</v>
      </c>
      <c r="M184" s="49">
        <v>4.75</v>
      </c>
      <c r="N184" s="49">
        <v>16.25</v>
      </c>
      <c r="O184" s="49">
        <v>3.25</v>
      </c>
      <c r="P184" s="49">
        <v>0.3</v>
      </c>
      <c r="Q184" s="49">
        <v>23</v>
      </c>
      <c r="R184" s="4"/>
    </row>
    <row r="185" spans="1:18">
      <c r="A185" s="4" t="s">
        <v>21</v>
      </c>
      <c r="B185" s="34"/>
      <c r="C185" s="35"/>
      <c r="D185" s="88">
        <f>SUM(D183:D184)</f>
        <v>235</v>
      </c>
      <c r="E185" s="15">
        <f t="shared" ref="E185:Q185" si="39">SUM(E183:E184)</f>
        <v>7.9649999999999999</v>
      </c>
      <c r="F185" s="53">
        <f t="shared" si="39"/>
        <v>7.4449999999999994</v>
      </c>
      <c r="G185" s="15">
        <f t="shared" si="39"/>
        <v>21.25</v>
      </c>
      <c r="H185" s="53">
        <f t="shared" si="39"/>
        <v>189.4</v>
      </c>
      <c r="I185" s="53">
        <f t="shared" si="39"/>
        <v>1.47</v>
      </c>
      <c r="J185" s="53">
        <f t="shared" si="39"/>
        <v>9.0999999999999998E-2</v>
      </c>
      <c r="K185" s="53">
        <f t="shared" si="39"/>
        <v>0.36499999999999999</v>
      </c>
      <c r="L185" s="53">
        <f t="shared" si="39"/>
        <v>42</v>
      </c>
      <c r="M185" s="53">
        <f t="shared" si="39"/>
        <v>256.75</v>
      </c>
      <c r="N185" s="53">
        <f t="shared" si="39"/>
        <v>215.75</v>
      </c>
      <c r="O185" s="53">
        <f t="shared" si="39"/>
        <v>32.65</v>
      </c>
      <c r="P185" s="53">
        <f t="shared" si="39"/>
        <v>0.51</v>
      </c>
      <c r="Q185" s="53">
        <f t="shared" si="39"/>
        <v>329.6</v>
      </c>
      <c r="R185" s="4"/>
    </row>
    <row r="186" spans="1:18">
      <c r="A186" s="114" t="s">
        <v>27</v>
      </c>
      <c r="B186" s="117" t="s">
        <v>128</v>
      </c>
      <c r="C186" s="118"/>
      <c r="D186" s="21">
        <v>150</v>
      </c>
      <c r="E186" s="16">
        <v>15.532999999999999</v>
      </c>
      <c r="F186" s="49">
        <v>15.483000000000001</v>
      </c>
      <c r="G186" s="4">
        <v>6.6630000000000003</v>
      </c>
      <c r="H186" s="49">
        <v>227.56</v>
      </c>
      <c r="I186" s="49">
        <v>0.83499999999999996</v>
      </c>
      <c r="J186" s="4">
        <v>0.95299999999999996</v>
      </c>
      <c r="K186" s="4">
        <v>0.37</v>
      </c>
      <c r="L186" s="49">
        <v>183.7</v>
      </c>
      <c r="M186" s="49">
        <v>115.83</v>
      </c>
      <c r="N186" s="49">
        <v>255.61</v>
      </c>
      <c r="O186" s="49">
        <v>36.07</v>
      </c>
      <c r="P186" s="49">
        <v>1.9450000000000001</v>
      </c>
      <c r="Q186" s="49">
        <v>320.24</v>
      </c>
      <c r="R186" s="4" t="s">
        <v>129</v>
      </c>
    </row>
    <row r="187" spans="1:18">
      <c r="A187" s="115"/>
      <c r="B187" s="102" t="s">
        <v>112</v>
      </c>
      <c r="C187" s="103"/>
      <c r="D187" s="21">
        <v>60</v>
      </c>
      <c r="E187" s="56">
        <v>0.93</v>
      </c>
      <c r="F187" s="49">
        <v>2.0720000000000001</v>
      </c>
      <c r="G187" s="49">
        <v>4.7160000000000002</v>
      </c>
      <c r="H187" s="49">
        <v>41.7</v>
      </c>
      <c r="I187" s="49">
        <v>6.12</v>
      </c>
      <c r="J187" s="49">
        <v>1.4999999999999999E-2</v>
      </c>
      <c r="K187" s="49">
        <v>0.2</v>
      </c>
      <c r="L187" s="49">
        <v>0</v>
      </c>
      <c r="M187" s="49">
        <v>23.76</v>
      </c>
      <c r="N187" s="49">
        <v>26.975999999999999</v>
      </c>
      <c r="O187" s="49">
        <v>14.208</v>
      </c>
      <c r="P187" s="49">
        <v>0.83199999999999996</v>
      </c>
      <c r="Q187" s="49">
        <v>175.512</v>
      </c>
      <c r="R187" s="4" t="s">
        <v>208</v>
      </c>
    </row>
    <row r="188" spans="1:18">
      <c r="A188" s="115"/>
      <c r="B188" s="102" t="s">
        <v>70</v>
      </c>
      <c r="C188" s="103"/>
      <c r="D188" s="21">
        <v>200</v>
      </c>
      <c r="E188" s="16">
        <v>0.156</v>
      </c>
      <c r="F188" s="4">
        <v>4.0000000000000001E-3</v>
      </c>
      <c r="G188" s="4">
        <v>7.3579999999999997</v>
      </c>
      <c r="H188" s="49">
        <v>30.777999999999999</v>
      </c>
      <c r="I188" s="49">
        <v>1.66</v>
      </c>
      <c r="J188" s="49">
        <v>6.0000000000000001E-3</v>
      </c>
      <c r="K188" s="49">
        <v>7.0000000000000001E-3</v>
      </c>
      <c r="L188" s="49">
        <v>0</v>
      </c>
      <c r="M188" s="49">
        <v>13.78</v>
      </c>
      <c r="N188" s="49">
        <v>5.8239999999999998</v>
      </c>
      <c r="O188" s="49">
        <v>5.12</v>
      </c>
      <c r="P188" s="49">
        <v>0.53700000000000003</v>
      </c>
      <c r="Q188" s="49">
        <v>22.21</v>
      </c>
      <c r="R188" s="27" t="s">
        <v>24</v>
      </c>
    </row>
    <row r="189" spans="1:18">
      <c r="A189" s="116"/>
      <c r="B189" s="102" t="s">
        <v>38</v>
      </c>
      <c r="C189" s="103"/>
      <c r="D189" s="21">
        <v>40</v>
      </c>
      <c r="E189" s="56">
        <v>3</v>
      </c>
      <c r="F189" s="49">
        <v>1.1599999999999999</v>
      </c>
      <c r="G189" s="49">
        <v>20.56</v>
      </c>
      <c r="H189" s="49">
        <v>104.8</v>
      </c>
      <c r="I189" s="49">
        <v>0</v>
      </c>
      <c r="J189" s="49">
        <v>4.3999999999999997E-2</v>
      </c>
      <c r="K189" s="49">
        <v>1.2E-2</v>
      </c>
      <c r="L189" s="49">
        <v>0</v>
      </c>
      <c r="M189" s="49">
        <v>7.6</v>
      </c>
      <c r="N189" s="49">
        <v>26</v>
      </c>
      <c r="O189" s="49">
        <v>5.2</v>
      </c>
      <c r="P189" s="49">
        <v>0.48</v>
      </c>
      <c r="Q189" s="49">
        <v>36.799999999999997</v>
      </c>
      <c r="R189" s="4"/>
    </row>
    <row r="190" spans="1:18" ht="15.75">
      <c r="A190" s="4" t="s">
        <v>39</v>
      </c>
      <c r="B190" s="100"/>
      <c r="C190" s="101"/>
      <c r="D190" s="88">
        <f>SUM(D186:D189)</f>
        <v>450</v>
      </c>
      <c r="E190" s="51">
        <f t="shared" ref="E190:Q190" si="40">SUM(E186:E189)</f>
        <v>19.619</v>
      </c>
      <c r="F190" s="51">
        <f t="shared" si="40"/>
        <v>18.719000000000001</v>
      </c>
      <c r="G190" s="51">
        <f t="shared" si="40"/>
        <v>39.296999999999997</v>
      </c>
      <c r="H190" s="51">
        <f t="shared" si="40"/>
        <v>404.83800000000002</v>
      </c>
      <c r="I190" s="51">
        <f t="shared" si="40"/>
        <v>8.6150000000000002</v>
      </c>
      <c r="J190" s="51">
        <f t="shared" si="40"/>
        <v>1.018</v>
      </c>
      <c r="K190" s="51">
        <f t="shared" si="40"/>
        <v>0.58900000000000008</v>
      </c>
      <c r="L190" s="51">
        <f t="shared" si="40"/>
        <v>183.7</v>
      </c>
      <c r="M190" s="53">
        <f t="shared" si="40"/>
        <v>160.97</v>
      </c>
      <c r="N190" s="53">
        <f t="shared" si="40"/>
        <v>314.41000000000003</v>
      </c>
      <c r="O190" s="51">
        <f t="shared" si="40"/>
        <v>60.597999999999999</v>
      </c>
      <c r="P190" s="51">
        <f t="shared" si="40"/>
        <v>3.794</v>
      </c>
      <c r="Q190" s="51">
        <f t="shared" si="40"/>
        <v>554.76199999999994</v>
      </c>
      <c r="R190" s="4"/>
    </row>
    <row r="191" spans="1:18" ht="15.75">
      <c r="A191" s="4" t="s">
        <v>54</v>
      </c>
      <c r="B191" s="100"/>
      <c r="C191" s="101"/>
      <c r="D191" s="90">
        <f>D190+D185+D182+D173+D176</f>
        <v>2095</v>
      </c>
      <c r="E191" s="46">
        <f t="shared" ref="E191:Q191" si="41">E190+E185+E182+E176+E173</f>
        <v>63.851999999999997</v>
      </c>
      <c r="F191" s="52">
        <f t="shared" si="41"/>
        <v>80.265000000000001</v>
      </c>
      <c r="G191" s="47">
        <f t="shared" si="41"/>
        <v>231.429</v>
      </c>
      <c r="H191" s="52">
        <f t="shared" si="41"/>
        <v>1921.6919999999998</v>
      </c>
      <c r="I191" s="47">
        <f t="shared" si="41"/>
        <v>120.26500000000001</v>
      </c>
      <c r="J191" s="52">
        <f t="shared" si="41"/>
        <v>2.8740000000000001</v>
      </c>
      <c r="K191" s="52">
        <f t="shared" si="41"/>
        <v>1.7850000000000001</v>
      </c>
      <c r="L191" s="47">
        <f t="shared" si="41"/>
        <v>347.4</v>
      </c>
      <c r="M191" s="47">
        <f t="shared" si="41"/>
        <v>952.02200000000005</v>
      </c>
      <c r="N191" s="64">
        <f t="shared" si="41"/>
        <v>1263.402</v>
      </c>
      <c r="O191" s="52">
        <f t="shared" si="41"/>
        <v>282.30399999999997</v>
      </c>
      <c r="P191" s="52">
        <f t="shared" si="41"/>
        <v>15.598000000000003</v>
      </c>
      <c r="Q191" s="52">
        <f t="shared" si="41"/>
        <v>3435.2220000000002</v>
      </c>
      <c r="R191" s="4"/>
    </row>
    <row r="192" spans="1:18" ht="15.75">
      <c r="A192" s="40" t="s">
        <v>134</v>
      </c>
      <c r="B192" s="100"/>
      <c r="C192" s="101"/>
      <c r="D192" s="21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1:18">
      <c r="A193" s="111" t="s">
        <v>10</v>
      </c>
      <c r="B193" s="106" t="s">
        <v>135</v>
      </c>
      <c r="C193" s="107"/>
      <c r="D193" s="21">
        <v>190</v>
      </c>
      <c r="E193" s="72">
        <v>7.2480000000000002</v>
      </c>
      <c r="F193" s="16">
        <v>13.625</v>
      </c>
      <c r="G193" s="16">
        <v>32.478000000000002</v>
      </c>
      <c r="H193" s="16">
        <v>282.61</v>
      </c>
      <c r="I193" s="56">
        <v>1.56</v>
      </c>
      <c r="J193" s="56">
        <v>9.7000000000000003E-2</v>
      </c>
      <c r="K193" s="56">
        <v>0.21099999999999999</v>
      </c>
      <c r="L193" s="56">
        <v>48</v>
      </c>
      <c r="M193" s="56">
        <v>166.57</v>
      </c>
      <c r="N193" s="56">
        <v>239.85</v>
      </c>
      <c r="O193" s="56">
        <v>33.520000000000003</v>
      </c>
      <c r="P193" s="56">
        <v>0.88100000000000001</v>
      </c>
      <c r="Q193" s="56">
        <v>246.04</v>
      </c>
      <c r="R193" s="4" t="s">
        <v>136</v>
      </c>
    </row>
    <row r="194" spans="1:18">
      <c r="A194" s="112"/>
      <c r="B194" s="102" t="s">
        <v>57</v>
      </c>
      <c r="C194" s="103"/>
      <c r="D194" s="21">
        <v>180</v>
      </c>
      <c r="E194" s="16">
        <v>3.484</v>
      </c>
      <c r="F194" s="49">
        <v>3.85</v>
      </c>
      <c r="G194" s="4">
        <v>12.63</v>
      </c>
      <c r="H194" s="49">
        <v>100.07</v>
      </c>
      <c r="I194" s="49">
        <v>1.56</v>
      </c>
      <c r="J194" s="4">
        <v>4.8000000000000001E-2</v>
      </c>
      <c r="K194" s="49">
        <v>0.18</v>
      </c>
      <c r="L194" s="49">
        <v>24</v>
      </c>
      <c r="M194" s="49">
        <v>147.69999999999999</v>
      </c>
      <c r="N194" s="49">
        <v>108.14</v>
      </c>
      <c r="O194" s="49">
        <v>17.600000000000001</v>
      </c>
      <c r="P194" s="4">
        <v>0.14099999999999999</v>
      </c>
      <c r="Q194" s="49">
        <v>176.41</v>
      </c>
      <c r="R194" s="4" t="s">
        <v>37</v>
      </c>
    </row>
    <row r="195" spans="1:18">
      <c r="A195" s="113"/>
      <c r="B195" s="102" t="s">
        <v>46</v>
      </c>
      <c r="C195" s="103"/>
      <c r="D195" s="25" t="s">
        <v>209</v>
      </c>
      <c r="E195" s="56">
        <v>1.915</v>
      </c>
      <c r="F195" s="49">
        <v>4.3499999999999996</v>
      </c>
      <c r="G195" s="4">
        <v>12.914999999999999</v>
      </c>
      <c r="H195" s="49">
        <v>98.55</v>
      </c>
      <c r="I195" s="49">
        <v>0</v>
      </c>
      <c r="J195" s="49">
        <v>2.8000000000000001E-2</v>
      </c>
      <c r="K195" s="49">
        <v>1.4E-2</v>
      </c>
      <c r="L195" s="49">
        <v>20</v>
      </c>
      <c r="M195" s="49">
        <v>5.95</v>
      </c>
      <c r="N195" s="49">
        <v>17.75</v>
      </c>
      <c r="O195" s="49">
        <v>3.25</v>
      </c>
      <c r="P195" s="49">
        <v>0.31</v>
      </c>
      <c r="Q195" s="49">
        <v>60.25</v>
      </c>
      <c r="R195" s="4" t="s">
        <v>47</v>
      </c>
    </row>
    <row r="196" spans="1:18" ht="15.75">
      <c r="A196" s="4" t="s">
        <v>13</v>
      </c>
      <c r="B196" s="100"/>
      <c r="C196" s="101"/>
      <c r="D196" s="88">
        <v>400</v>
      </c>
      <c r="E196" s="51">
        <f t="shared" ref="E196:Q196" si="42">SUM(E193:E195)</f>
        <v>12.646999999999998</v>
      </c>
      <c r="F196" s="17">
        <f t="shared" si="42"/>
        <v>21.825000000000003</v>
      </c>
      <c r="G196" s="17">
        <f t="shared" si="42"/>
        <v>58.023000000000003</v>
      </c>
      <c r="H196" s="17">
        <f t="shared" si="42"/>
        <v>481.23</v>
      </c>
      <c r="I196" s="51">
        <f t="shared" si="42"/>
        <v>3.12</v>
      </c>
      <c r="J196" s="51">
        <f t="shared" si="42"/>
        <v>0.17300000000000001</v>
      </c>
      <c r="K196" s="51">
        <f t="shared" si="42"/>
        <v>0.40500000000000003</v>
      </c>
      <c r="L196" s="51">
        <f t="shared" si="42"/>
        <v>92</v>
      </c>
      <c r="M196" s="53">
        <f t="shared" si="42"/>
        <v>320.21999999999997</v>
      </c>
      <c r="N196" s="53">
        <f t="shared" si="42"/>
        <v>365.74</v>
      </c>
      <c r="O196" s="51">
        <f t="shared" si="42"/>
        <v>54.370000000000005</v>
      </c>
      <c r="P196" s="53">
        <f t="shared" si="42"/>
        <v>1.3320000000000001</v>
      </c>
      <c r="Q196" s="51">
        <f t="shared" si="42"/>
        <v>482.7</v>
      </c>
      <c r="R196" s="4"/>
    </row>
    <row r="197" spans="1:18">
      <c r="A197" s="12" t="s">
        <v>12</v>
      </c>
      <c r="B197" s="102" t="s">
        <v>232</v>
      </c>
      <c r="C197" s="103"/>
      <c r="D197" s="21">
        <v>148</v>
      </c>
      <c r="E197" s="56">
        <v>0.59199999999999997</v>
      </c>
      <c r="F197" s="56">
        <v>0.59199999999999997</v>
      </c>
      <c r="G197" s="56">
        <v>14.504</v>
      </c>
      <c r="H197" s="56">
        <v>69.56</v>
      </c>
      <c r="I197" s="56">
        <v>14.8</v>
      </c>
      <c r="J197" s="56">
        <v>4.3999999999999997E-2</v>
      </c>
      <c r="K197" s="56">
        <v>0.03</v>
      </c>
      <c r="L197" s="56">
        <v>0</v>
      </c>
      <c r="M197" s="56">
        <v>23.68</v>
      </c>
      <c r="N197" s="56">
        <v>16.28</v>
      </c>
      <c r="O197" s="56">
        <v>1.3320000000000001</v>
      </c>
      <c r="P197" s="56">
        <v>3.2559999999999998</v>
      </c>
      <c r="Q197" s="56">
        <v>411.44</v>
      </c>
      <c r="R197" s="4" t="s">
        <v>63</v>
      </c>
    </row>
    <row r="198" spans="1:18">
      <c r="A198" s="4" t="s">
        <v>93</v>
      </c>
      <c r="B198" s="100"/>
      <c r="C198" s="101"/>
      <c r="D198" s="88">
        <f>SUM(D197)</f>
        <v>148</v>
      </c>
      <c r="E198" s="53">
        <f t="shared" ref="E198:Q198" si="43">SUM(E197)</f>
        <v>0.59199999999999997</v>
      </c>
      <c r="F198" s="53">
        <f t="shared" si="43"/>
        <v>0.59199999999999997</v>
      </c>
      <c r="G198" s="53">
        <f t="shared" si="43"/>
        <v>14.504</v>
      </c>
      <c r="H198" s="53">
        <f t="shared" si="43"/>
        <v>69.56</v>
      </c>
      <c r="I198" s="53">
        <f t="shared" si="43"/>
        <v>14.8</v>
      </c>
      <c r="J198" s="53">
        <f t="shared" si="43"/>
        <v>4.3999999999999997E-2</v>
      </c>
      <c r="K198" s="53">
        <f t="shared" si="43"/>
        <v>0.03</v>
      </c>
      <c r="L198" s="53">
        <f t="shared" si="43"/>
        <v>0</v>
      </c>
      <c r="M198" s="53">
        <f t="shared" si="43"/>
        <v>23.68</v>
      </c>
      <c r="N198" s="53">
        <f t="shared" si="43"/>
        <v>16.28</v>
      </c>
      <c r="O198" s="53">
        <f t="shared" si="43"/>
        <v>1.3320000000000001</v>
      </c>
      <c r="P198" s="53">
        <f t="shared" si="43"/>
        <v>3.2559999999999998</v>
      </c>
      <c r="Q198" s="53">
        <f t="shared" si="43"/>
        <v>411.44</v>
      </c>
      <c r="R198" s="4"/>
    </row>
    <row r="199" spans="1:18">
      <c r="A199" s="114" t="s">
        <v>48</v>
      </c>
      <c r="B199" s="102" t="s">
        <v>210</v>
      </c>
      <c r="C199" s="103"/>
      <c r="D199" s="21">
        <v>200</v>
      </c>
      <c r="E199" s="16">
        <v>4.1349999999999998</v>
      </c>
      <c r="F199" s="4">
        <v>6.8819999999999997</v>
      </c>
      <c r="G199" s="4">
        <v>16.864999999999998</v>
      </c>
      <c r="H199" s="4">
        <v>146.68100000000001</v>
      </c>
      <c r="I199" s="4">
        <v>19.7</v>
      </c>
      <c r="J199" s="4">
        <v>0.14899999999999999</v>
      </c>
      <c r="K199" s="4">
        <v>0.10100000000000001</v>
      </c>
      <c r="L199" s="49">
        <v>7.2</v>
      </c>
      <c r="M199" s="4">
        <v>42.567999999999998</v>
      </c>
      <c r="N199" s="4">
        <v>92.582999999999998</v>
      </c>
      <c r="O199" s="4">
        <v>33.097000000000001</v>
      </c>
      <c r="P199" s="4">
        <v>1.278</v>
      </c>
      <c r="Q199" s="4">
        <v>598.505</v>
      </c>
      <c r="R199" s="4" t="s">
        <v>137</v>
      </c>
    </row>
    <row r="200" spans="1:18">
      <c r="A200" s="115"/>
      <c r="B200" s="102" t="s">
        <v>168</v>
      </c>
      <c r="C200" s="103"/>
      <c r="D200" s="21">
        <v>170</v>
      </c>
      <c r="E200" s="16">
        <v>15.584</v>
      </c>
      <c r="F200" s="4">
        <v>33.676000000000002</v>
      </c>
      <c r="G200" s="4">
        <v>15.878</v>
      </c>
      <c r="H200" s="4">
        <v>430.77600000000001</v>
      </c>
      <c r="I200" s="4">
        <v>63.14</v>
      </c>
      <c r="J200" s="4">
        <v>0.47399999999999998</v>
      </c>
      <c r="K200" s="4">
        <v>0.214</v>
      </c>
      <c r="L200" s="4">
        <v>20.029</v>
      </c>
      <c r="M200" s="4">
        <v>91.938000000000002</v>
      </c>
      <c r="N200" s="4">
        <v>215.99299999999999</v>
      </c>
      <c r="O200" s="4">
        <v>54.082000000000001</v>
      </c>
      <c r="P200" s="4">
        <v>2.6669999999999998</v>
      </c>
      <c r="Q200" s="4">
        <v>701.13499999999999</v>
      </c>
      <c r="R200" s="4" t="s">
        <v>138</v>
      </c>
    </row>
    <row r="201" spans="1:18">
      <c r="A201" s="115"/>
      <c r="B201" s="102" t="s">
        <v>139</v>
      </c>
      <c r="C201" s="103"/>
      <c r="D201" s="21">
        <v>50</v>
      </c>
      <c r="E201" s="16">
        <v>0.999</v>
      </c>
      <c r="F201" s="4">
        <v>1.7649999999999999</v>
      </c>
      <c r="G201" s="4">
        <v>4.1580000000000004</v>
      </c>
      <c r="H201" s="49">
        <v>36.93</v>
      </c>
      <c r="I201" s="49">
        <v>8.5000000000000006E-2</v>
      </c>
      <c r="J201" s="49">
        <v>0.85499999999999998</v>
      </c>
      <c r="K201" s="49">
        <v>1.9E-2</v>
      </c>
      <c r="L201" s="49">
        <v>10.199999999999999</v>
      </c>
      <c r="M201" s="49">
        <v>19.524999999999999</v>
      </c>
      <c r="N201" s="49">
        <v>15.215</v>
      </c>
      <c r="O201" s="49">
        <v>2.94</v>
      </c>
      <c r="P201" s="49">
        <v>9.1999999999999998E-2</v>
      </c>
      <c r="Q201" s="49">
        <v>27.324000000000002</v>
      </c>
      <c r="R201" s="4" t="s">
        <v>140</v>
      </c>
    </row>
    <row r="202" spans="1:18">
      <c r="A202" s="115"/>
      <c r="B202" s="104" t="s">
        <v>67</v>
      </c>
      <c r="C202" s="105"/>
      <c r="D202" s="21">
        <v>180</v>
      </c>
      <c r="E202" s="56">
        <v>0.504</v>
      </c>
      <c r="F202" s="49">
        <v>0.1</v>
      </c>
      <c r="G202" s="49">
        <v>20.76</v>
      </c>
      <c r="H202" s="49">
        <v>87.701999999999998</v>
      </c>
      <c r="I202" s="49">
        <v>2</v>
      </c>
      <c r="J202" s="49">
        <v>0.01</v>
      </c>
      <c r="K202" s="49">
        <v>0.01</v>
      </c>
      <c r="L202" s="49">
        <v>0</v>
      </c>
      <c r="M202" s="49">
        <v>11.558</v>
      </c>
      <c r="N202" s="49">
        <v>7.88</v>
      </c>
      <c r="O202" s="49">
        <v>4.8</v>
      </c>
      <c r="P202" s="49">
        <v>1.421</v>
      </c>
      <c r="Q202" s="49">
        <v>128.81</v>
      </c>
      <c r="R202" s="4" t="s">
        <v>52</v>
      </c>
    </row>
    <row r="203" spans="1:18">
      <c r="A203" s="116"/>
      <c r="B203" s="110" t="s">
        <v>78</v>
      </c>
      <c r="C203" s="110"/>
      <c r="D203" s="21">
        <v>50</v>
      </c>
      <c r="E203" s="56">
        <v>3.3</v>
      </c>
      <c r="F203" s="49">
        <v>0.6</v>
      </c>
      <c r="G203" s="49">
        <v>19.8</v>
      </c>
      <c r="H203" s="49">
        <v>99</v>
      </c>
      <c r="I203" s="49">
        <v>0</v>
      </c>
      <c r="J203" s="49">
        <v>8.5000000000000006E-2</v>
      </c>
      <c r="K203" s="49">
        <v>0.04</v>
      </c>
      <c r="L203" s="49">
        <v>0</v>
      </c>
      <c r="M203" s="49">
        <v>14.5</v>
      </c>
      <c r="N203" s="49">
        <v>75</v>
      </c>
      <c r="O203" s="49">
        <v>23.5</v>
      </c>
      <c r="P203" s="49">
        <v>1.95</v>
      </c>
      <c r="Q203" s="49">
        <v>117.5</v>
      </c>
      <c r="R203" s="4"/>
    </row>
    <row r="204" spans="1:18" ht="15.75">
      <c r="A204" s="4" t="s">
        <v>19</v>
      </c>
      <c r="B204" s="100"/>
      <c r="C204" s="101"/>
      <c r="D204" s="88">
        <f>SUM(D199:D203)</f>
        <v>650</v>
      </c>
      <c r="E204" s="17">
        <f t="shared" ref="E204:Q204" si="44">SUM(E199:E203)</f>
        <v>24.522000000000002</v>
      </c>
      <c r="F204" s="17">
        <f t="shared" si="44"/>
        <v>43.023000000000003</v>
      </c>
      <c r="G204" s="51">
        <f t="shared" si="44"/>
        <v>77.460999999999999</v>
      </c>
      <c r="H204" s="17">
        <f t="shared" si="44"/>
        <v>801.08899999999994</v>
      </c>
      <c r="I204" s="17">
        <f t="shared" si="44"/>
        <v>84.924999999999997</v>
      </c>
      <c r="J204" s="17">
        <f t="shared" si="44"/>
        <v>1.573</v>
      </c>
      <c r="K204" s="17">
        <f t="shared" si="44"/>
        <v>0.38400000000000001</v>
      </c>
      <c r="L204" s="51">
        <f t="shared" si="44"/>
        <v>37.429000000000002</v>
      </c>
      <c r="M204" s="17">
        <f t="shared" si="44"/>
        <v>180.089</v>
      </c>
      <c r="N204" s="51">
        <f t="shared" si="44"/>
        <v>406.67099999999999</v>
      </c>
      <c r="O204" s="51">
        <f t="shared" si="44"/>
        <v>118.419</v>
      </c>
      <c r="P204" s="51">
        <f t="shared" si="44"/>
        <v>7.4080000000000004</v>
      </c>
      <c r="Q204" s="51">
        <f t="shared" si="44"/>
        <v>1573.2739999999999</v>
      </c>
      <c r="R204" s="4"/>
    </row>
    <row r="205" spans="1:18">
      <c r="A205" s="4" t="s">
        <v>20</v>
      </c>
      <c r="B205" s="102" t="s">
        <v>61</v>
      </c>
      <c r="C205" s="103"/>
      <c r="D205" s="21">
        <v>210</v>
      </c>
      <c r="E205" s="56">
        <v>6.09</v>
      </c>
      <c r="F205" s="49">
        <v>6.72</v>
      </c>
      <c r="G205" s="49">
        <v>8.4</v>
      </c>
      <c r="H205" s="49">
        <v>123.9</v>
      </c>
      <c r="I205" s="49">
        <v>1.47</v>
      </c>
      <c r="J205" s="49">
        <v>6.3E-2</v>
      </c>
      <c r="K205" s="49">
        <v>0.35699999999999998</v>
      </c>
      <c r="L205" s="49">
        <v>42</v>
      </c>
      <c r="M205" s="49">
        <v>252</v>
      </c>
      <c r="N205" s="49">
        <v>199.5</v>
      </c>
      <c r="O205" s="49">
        <v>29.4</v>
      </c>
      <c r="P205" s="49">
        <v>0.21</v>
      </c>
      <c r="Q205" s="49">
        <v>306.60000000000002</v>
      </c>
      <c r="R205" s="13" t="s">
        <v>31</v>
      </c>
    </row>
    <row r="206" spans="1:18">
      <c r="A206" s="4"/>
      <c r="B206" s="102" t="s">
        <v>141</v>
      </c>
      <c r="C206" s="103"/>
      <c r="D206" s="21">
        <v>25</v>
      </c>
      <c r="E206" s="16">
        <v>1.891</v>
      </c>
      <c r="F206" s="4">
        <v>3.1739999999999999</v>
      </c>
      <c r="G206" s="4">
        <v>12.875999999999999</v>
      </c>
      <c r="H206" s="49">
        <v>87.71</v>
      </c>
      <c r="I206" s="49">
        <v>0</v>
      </c>
      <c r="J206" s="49">
        <v>2.8000000000000001E-2</v>
      </c>
      <c r="K206" s="49">
        <v>0.01</v>
      </c>
      <c r="L206" s="49">
        <v>8</v>
      </c>
      <c r="M206" s="49">
        <v>5.23</v>
      </c>
      <c r="N206" s="49">
        <v>16.87</v>
      </c>
      <c r="O206" s="49">
        <v>3.25</v>
      </c>
      <c r="P206" s="49">
        <v>0.30399999999999999</v>
      </c>
      <c r="Q206" s="49">
        <v>23.6</v>
      </c>
      <c r="R206" s="4"/>
    </row>
    <row r="207" spans="1:18" ht="15.75">
      <c r="A207" s="4" t="s">
        <v>21</v>
      </c>
      <c r="B207" s="100"/>
      <c r="C207" s="101"/>
      <c r="D207" s="88">
        <f>SUM(D205:D206)</f>
        <v>235</v>
      </c>
      <c r="E207" s="17">
        <f t="shared" ref="E207:Q207" si="45">SUM(E205:E206)</f>
        <v>7.9809999999999999</v>
      </c>
      <c r="F207" s="17">
        <f t="shared" si="45"/>
        <v>9.8940000000000001</v>
      </c>
      <c r="G207" s="17">
        <f t="shared" si="45"/>
        <v>21.276</v>
      </c>
      <c r="H207" s="51">
        <f t="shared" si="45"/>
        <v>211.61</v>
      </c>
      <c r="I207" s="51">
        <f t="shared" si="45"/>
        <v>1.47</v>
      </c>
      <c r="J207" s="51">
        <f t="shared" si="45"/>
        <v>9.0999999999999998E-2</v>
      </c>
      <c r="K207" s="51">
        <f t="shared" si="45"/>
        <v>0.36699999999999999</v>
      </c>
      <c r="L207" s="51">
        <f t="shared" si="45"/>
        <v>50</v>
      </c>
      <c r="M207" s="51">
        <f t="shared" si="45"/>
        <v>257.23</v>
      </c>
      <c r="N207" s="51">
        <f t="shared" si="45"/>
        <v>216.37</v>
      </c>
      <c r="O207" s="51">
        <f t="shared" si="45"/>
        <v>32.65</v>
      </c>
      <c r="P207" s="51">
        <f t="shared" si="45"/>
        <v>0.51400000000000001</v>
      </c>
      <c r="Q207" s="51">
        <f t="shared" si="45"/>
        <v>330.20000000000005</v>
      </c>
      <c r="R207" s="4"/>
    </row>
    <row r="208" spans="1:18">
      <c r="A208" s="114" t="s">
        <v>27</v>
      </c>
      <c r="B208" s="104" t="s">
        <v>82</v>
      </c>
      <c r="C208" s="105"/>
      <c r="D208" s="21">
        <v>120</v>
      </c>
      <c r="E208" s="49">
        <v>21</v>
      </c>
      <c r="F208" s="4">
        <v>14.444000000000001</v>
      </c>
      <c r="G208" s="4">
        <v>15.933</v>
      </c>
      <c r="H208" s="4">
        <v>281.83</v>
      </c>
      <c r="I208" s="49">
        <v>0.51500000000000001</v>
      </c>
      <c r="J208" s="4">
        <v>0.90700000000000003</v>
      </c>
      <c r="K208" s="4">
        <v>0.32800000000000001</v>
      </c>
      <c r="L208" s="49">
        <v>92.5</v>
      </c>
      <c r="M208" s="4">
        <v>181.31</v>
      </c>
      <c r="N208" s="4">
        <v>257.17</v>
      </c>
      <c r="O208" s="49">
        <v>26.99</v>
      </c>
      <c r="P208" s="49">
        <v>0.83399999999999996</v>
      </c>
      <c r="Q208" s="49">
        <v>144.69999999999999</v>
      </c>
      <c r="R208" s="4" t="s">
        <v>83</v>
      </c>
    </row>
    <row r="209" spans="1:18">
      <c r="A209" s="115"/>
      <c r="B209" s="104" t="s">
        <v>68</v>
      </c>
      <c r="C209" s="105"/>
      <c r="D209" s="21">
        <v>50</v>
      </c>
      <c r="E209" s="16">
        <v>4.2000000000000003E-2</v>
      </c>
      <c r="F209" s="49">
        <v>0</v>
      </c>
      <c r="G209" s="49">
        <v>8.84</v>
      </c>
      <c r="H209" s="49">
        <v>31.26</v>
      </c>
      <c r="I209" s="49">
        <v>0.05</v>
      </c>
      <c r="J209" s="49">
        <v>1E-3</v>
      </c>
      <c r="K209" s="49">
        <v>1E-3</v>
      </c>
      <c r="L209" s="49">
        <v>0</v>
      </c>
      <c r="M209" s="49">
        <v>3.3149999999999999</v>
      </c>
      <c r="N209" s="49">
        <v>1.3</v>
      </c>
      <c r="O209" s="49">
        <v>1.05</v>
      </c>
      <c r="P209" s="49">
        <v>0.13</v>
      </c>
      <c r="Q209" s="49">
        <v>16.805</v>
      </c>
      <c r="R209" s="4" t="s">
        <v>69</v>
      </c>
    </row>
    <row r="210" spans="1:18" ht="29.25" customHeight="1">
      <c r="A210" s="115"/>
      <c r="B210" s="102" t="s">
        <v>142</v>
      </c>
      <c r="C210" s="103"/>
      <c r="D210" s="21">
        <v>200</v>
      </c>
      <c r="E210" s="56">
        <v>0.12</v>
      </c>
      <c r="F210" s="49">
        <v>0</v>
      </c>
      <c r="G210" s="4">
        <v>7.2380000000000004</v>
      </c>
      <c r="H210" s="49">
        <v>29.417999999999999</v>
      </c>
      <c r="I210" s="49">
        <v>0.06</v>
      </c>
      <c r="J210" s="49">
        <v>4.0000000000000001E-3</v>
      </c>
      <c r="K210" s="49">
        <v>6.0000000000000001E-3</v>
      </c>
      <c r="L210" s="49">
        <v>0</v>
      </c>
      <c r="M210" s="49">
        <v>12.18</v>
      </c>
      <c r="N210" s="49">
        <v>4.944</v>
      </c>
      <c r="O210" s="49">
        <v>4.6399999999999997</v>
      </c>
      <c r="P210" s="49">
        <v>0.51300000000000001</v>
      </c>
      <c r="Q210" s="49">
        <v>15.69</v>
      </c>
      <c r="R210" s="38" t="s">
        <v>98</v>
      </c>
    </row>
    <row r="211" spans="1:18">
      <c r="A211" s="115"/>
      <c r="B211" s="102" t="s">
        <v>71</v>
      </c>
      <c r="C211" s="103"/>
      <c r="D211" s="21">
        <v>30</v>
      </c>
      <c r="E211" s="56">
        <v>2.25</v>
      </c>
      <c r="F211" s="49">
        <v>0.87</v>
      </c>
      <c r="G211" s="49">
        <v>15.42</v>
      </c>
      <c r="H211" s="49">
        <v>78.599999999999994</v>
      </c>
      <c r="I211" s="49">
        <v>0</v>
      </c>
      <c r="J211" s="49">
        <v>3.3000000000000002E-2</v>
      </c>
      <c r="K211" s="49">
        <v>8.9999999999999993E-3</v>
      </c>
      <c r="L211" s="49">
        <v>0</v>
      </c>
      <c r="M211" s="49">
        <v>5.7</v>
      </c>
      <c r="N211" s="49">
        <v>19.5</v>
      </c>
      <c r="O211" s="49">
        <v>3.9</v>
      </c>
      <c r="P211" s="49">
        <v>0.36</v>
      </c>
      <c r="Q211" s="49">
        <v>27.6</v>
      </c>
      <c r="R211" s="4"/>
    </row>
    <row r="212" spans="1:18">
      <c r="A212" s="116"/>
      <c r="B212" s="102" t="s">
        <v>211</v>
      </c>
      <c r="C212" s="103"/>
      <c r="D212" s="21">
        <v>50</v>
      </c>
      <c r="E212" s="56">
        <v>0.68400000000000005</v>
      </c>
      <c r="F212" s="49">
        <v>2.1059999999999999</v>
      </c>
      <c r="G212" s="49">
        <v>7.7759999999999998</v>
      </c>
      <c r="H212" s="49">
        <v>53.8</v>
      </c>
      <c r="I212" s="49">
        <v>3.9</v>
      </c>
      <c r="J212" s="49">
        <v>3.3000000000000002E-2</v>
      </c>
      <c r="K212" s="49">
        <v>3.6999999999999998E-2</v>
      </c>
      <c r="L212" s="49">
        <v>0</v>
      </c>
      <c r="M212" s="49">
        <v>16.02</v>
      </c>
      <c r="N212" s="49">
        <v>31.06</v>
      </c>
      <c r="O212" s="49">
        <v>19.094999999999999</v>
      </c>
      <c r="P212" s="49">
        <v>0.71699999999999997</v>
      </c>
      <c r="Q212" s="49">
        <v>140.31</v>
      </c>
      <c r="R212" s="4" t="s">
        <v>196</v>
      </c>
    </row>
    <row r="213" spans="1:18" ht="15.75">
      <c r="A213" s="4" t="s">
        <v>39</v>
      </c>
      <c r="B213" s="100"/>
      <c r="C213" s="101"/>
      <c r="D213" s="88">
        <f>SUM(D208:D212)</f>
        <v>450</v>
      </c>
      <c r="E213" s="51">
        <f t="shared" ref="E213:Q213" si="46">SUM(E208:E211)</f>
        <v>23.412000000000003</v>
      </c>
      <c r="F213" s="51">
        <f t="shared" si="46"/>
        <v>15.314</v>
      </c>
      <c r="G213" s="51">
        <f t="shared" si="46"/>
        <v>47.431000000000004</v>
      </c>
      <c r="H213" s="51">
        <f t="shared" si="46"/>
        <v>421.10799999999995</v>
      </c>
      <c r="I213" s="51">
        <f t="shared" si="46"/>
        <v>0.625</v>
      </c>
      <c r="J213" s="51">
        <f t="shared" si="46"/>
        <v>0.94500000000000006</v>
      </c>
      <c r="K213" s="51">
        <f t="shared" si="46"/>
        <v>0.34400000000000003</v>
      </c>
      <c r="L213" s="51">
        <f t="shared" si="46"/>
        <v>92.5</v>
      </c>
      <c r="M213" s="51">
        <f t="shared" si="46"/>
        <v>202.505</v>
      </c>
      <c r="N213" s="51">
        <f t="shared" si="46"/>
        <v>282.91400000000004</v>
      </c>
      <c r="O213" s="51">
        <f t="shared" si="46"/>
        <v>36.58</v>
      </c>
      <c r="P213" s="51">
        <f t="shared" si="46"/>
        <v>1.8369999999999997</v>
      </c>
      <c r="Q213" s="51">
        <f t="shared" si="46"/>
        <v>204.79499999999999</v>
      </c>
      <c r="R213" s="4"/>
    </row>
    <row r="214" spans="1:18" ht="15.75">
      <c r="A214" s="4" t="s">
        <v>54</v>
      </c>
      <c r="B214" s="100"/>
      <c r="C214" s="101"/>
      <c r="D214" s="90">
        <f>D213+D207+D204+D198+D196</f>
        <v>1883</v>
      </c>
      <c r="E214" s="52">
        <f t="shared" ref="E214:Q214" si="47">E213+E207+E204+E198+E196</f>
        <v>69.153999999999996</v>
      </c>
      <c r="F214" s="52">
        <f t="shared" si="47"/>
        <v>90.647999999999996</v>
      </c>
      <c r="G214" s="47">
        <f t="shared" si="47"/>
        <v>218.69499999999999</v>
      </c>
      <c r="H214" s="52">
        <f t="shared" si="47"/>
        <v>1984.5969999999998</v>
      </c>
      <c r="I214" s="47">
        <f t="shared" si="47"/>
        <v>104.94</v>
      </c>
      <c r="J214" s="52">
        <f t="shared" si="47"/>
        <v>2.8260000000000001</v>
      </c>
      <c r="K214" s="52">
        <f t="shared" si="47"/>
        <v>1.5300000000000002</v>
      </c>
      <c r="L214" s="57">
        <f t="shared" si="47"/>
        <v>271.92899999999997</v>
      </c>
      <c r="M214" s="47">
        <f t="shared" si="47"/>
        <v>983.72399999999993</v>
      </c>
      <c r="N214" s="57">
        <f t="shared" si="47"/>
        <v>1287.9749999999999</v>
      </c>
      <c r="O214" s="52">
        <f t="shared" si="47"/>
        <v>243.351</v>
      </c>
      <c r="P214" s="52">
        <f t="shared" si="47"/>
        <v>14.347000000000001</v>
      </c>
      <c r="Q214" s="52">
        <f t="shared" si="47"/>
        <v>3002.4089999999997</v>
      </c>
      <c r="R214" s="4"/>
    </row>
    <row r="215" spans="1:18" ht="15.75">
      <c r="A215" s="40" t="s">
        <v>143</v>
      </c>
      <c r="B215" s="100"/>
      <c r="C215" s="101"/>
      <c r="D215" s="21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1:18" ht="30.75" customHeight="1">
      <c r="A216" s="111" t="s">
        <v>10</v>
      </c>
      <c r="B216" s="108" t="s">
        <v>144</v>
      </c>
      <c r="C216" s="109"/>
      <c r="D216" s="21">
        <v>180</v>
      </c>
      <c r="E216" s="16">
        <v>6.6029999999999998</v>
      </c>
      <c r="F216" s="49">
        <v>9.74</v>
      </c>
      <c r="G216" s="4">
        <v>26.158000000000001</v>
      </c>
      <c r="H216" s="49">
        <v>219.61</v>
      </c>
      <c r="I216" s="49">
        <v>1.56</v>
      </c>
      <c r="J216" s="49">
        <v>0.161</v>
      </c>
      <c r="K216" s="49">
        <v>0.21199999999999999</v>
      </c>
      <c r="L216" s="49">
        <v>48</v>
      </c>
      <c r="M216" s="49">
        <v>163.29400000000001</v>
      </c>
      <c r="N216" s="49">
        <v>192.02500000000001</v>
      </c>
      <c r="O216" s="49">
        <v>49.915999999999997</v>
      </c>
      <c r="P216" s="49">
        <v>1.056</v>
      </c>
      <c r="Q216" s="49">
        <v>259.91699999999997</v>
      </c>
      <c r="R216" s="4" t="s">
        <v>96</v>
      </c>
    </row>
    <row r="217" spans="1:18">
      <c r="A217" s="112"/>
      <c r="B217" s="102" t="s">
        <v>57</v>
      </c>
      <c r="C217" s="103"/>
      <c r="D217" s="21">
        <v>180</v>
      </c>
      <c r="E217" s="16">
        <v>3.484</v>
      </c>
      <c r="F217" s="49">
        <v>3.85</v>
      </c>
      <c r="G217" s="4">
        <v>12.63</v>
      </c>
      <c r="H217" s="49">
        <v>100.07</v>
      </c>
      <c r="I217" s="49">
        <v>1.56</v>
      </c>
      <c r="J217" s="4">
        <v>4.8000000000000001E-2</v>
      </c>
      <c r="K217" s="49">
        <v>0.18</v>
      </c>
      <c r="L217" s="49">
        <v>24</v>
      </c>
      <c r="M217" s="49">
        <v>147.69999999999999</v>
      </c>
      <c r="N217" s="49">
        <v>108.14</v>
      </c>
      <c r="O217" s="49">
        <v>17.600000000000001</v>
      </c>
      <c r="P217" s="4">
        <v>0.14099999999999999</v>
      </c>
      <c r="Q217" s="49">
        <v>176.41</v>
      </c>
      <c r="R217" s="4" t="s">
        <v>37</v>
      </c>
    </row>
    <row r="218" spans="1:18">
      <c r="A218" s="113"/>
      <c r="B218" s="102" t="s">
        <v>101</v>
      </c>
      <c r="C218" s="103"/>
      <c r="D218" s="21" t="s">
        <v>191</v>
      </c>
      <c r="E218" s="56">
        <v>2.665</v>
      </c>
      <c r="F218" s="49">
        <v>4.6399999999999997</v>
      </c>
      <c r="G218" s="4">
        <v>18.055</v>
      </c>
      <c r="H218" s="49">
        <v>124.75</v>
      </c>
      <c r="I218" s="49">
        <v>0</v>
      </c>
      <c r="J218" s="49">
        <v>3.9E-2</v>
      </c>
      <c r="K218" s="49">
        <v>1.7000000000000001E-2</v>
      </c>
      <c r="L218" s="49">
        <v>20</v>
      </c>
      <c r="M218" s="49">
        <v>7.85</v>
      </c>
      <c r="N218" s="49">
        <v>24.25</v>
      </c>
      <c r="O218" s="49">
        <v>4.55</v>
      </c>
      <c r="P218" s="49">
        <v>0.43</v>
      </c>
      <c r="Q218" s="49">
        <v>83.75</v>
      </c>
      <c r="R218" s="4" t="s">
        <v>47</v>
      </c>
    </row>
    <row r="219" spans="1:18" ht="15.75">
      <c r="A219" s="4" t="s">
        <v>13</v>
      </c>
      <c r="B219" s="100"/>
      <c r="C219" s="101"/>
      <c r="D219" s="88">
        <v>400</v>
      </c>
      <c r="E219" s="17">
        <f t="shared" ref="E219:Q219" si="48">SUM(E216:E218)</f>
        <v>12.751999999999999</v>
      </c>
      <c r="F219" s="17">
        <f t="shared" si="48"/>
        <v>18.23</v>
      </c>
      <c r="G219" s="17">
        <f t="shared" si="48"/>
        <v>56.843000000000004</v>
      </c>
      <c r="H219" s="42">
        <f t="shared" si="48"/>
        <v>444.43</v>
      </c>
      <c r="I219" s="51">
        <f t="shared" si="48"/>
        <v>3.12</v>
      </c>
      <c r="J219" s="51">
        <f t="shared" si="48"/>
        <v>0.24800000000000003</v>
      </c>
      <c r="K219" s="51">
        <f t="shared" si="48"/>
        <v>0.40900000000000003</v>
      </c>
      <c r="L219" s="42">
        <f t="shared" si="48"/>
        <v>92</v>
      </c>
      <c r="M219" s="51">
        <f t="shared" si="48"/>
        <v>318.84400000000005</v>
      </c>
      <c r="N219" s="51">
        <f t="shared" si="48"/>
        <v>324.41500000000002</v>
      </c>
      <c r="O219" s="51">
        <f t="shared" si="48"/>
        <v>72.065999999999988</v>
      </c>
      <c r="P219" s="51">
        <f t="shared" si="48"/>
        <v>1.627</v>
      </c>
      <c r="Q219" s="51">
        <f t="shared" si="48"/>
        <v>520.077</v>
      </c>
      <c r="R219" s="4"/>
    </row>
    <row r="220" spans="1:18">
      <c r="A220" s="12" t="s">
        <v>12</v>
      </c>
      <c r="B220" s="102" t="s">
        <v>232</v>
      </c>
      <c r="C220" s="103"/>
      <c r="D220" s="21">
        <v>146</v>
      </c>
      <c r="E220" s="56">
        <v>0.58399999999999996</v>
      </c>
      <c r="F220" s="56">
        <v>0.58399999999999996</v>
      </c>
      <c r="G220" s="56">
        <v>14.308</v>
      </c>
      <c r="H220" s="56">
        <v>68.62</v>
      </c>
      <c r="I220" s="56">
        <v>14.6</v>
      </c>
      <c r="J220" s="56">
        <v>4.3999999999999997E-2</v>
      </c>
      <c r="K220" s="56">
        <v>2.9000000000000001E-2</v>
      </c>
      <c r="L220" s="56">
        <v>0</v>
      </c>
      <c r="M220" s="56">
        <v>23.36</v>
      </c>
      <c r="N220" s="56">
        <v>16.059999999999999</v>
      </c>
      <c r="O220" s="56">
        <v>1.3140000000000001</v>
      </c>
      <c r="P220" s="56">
        <v>3.2120000000000002</v>
      </c>
      <c r="Q220" s="56">
        <v>405.88</v>
      </c>
      <c r="R220" s="4" t="s">
        <v>63</v>
      </c>
    </row>
    <row r="221" spans="1:18">
      <c r="A221" s="4" t="s">
        <v>14</v>
      </c>
      <c r="B221" s="100"/>
      <c r="C221" s="101"/>
      <c r="D221" s="88">
        <f>SUM(D220)</f>
        <v>146</v>
      </c>
      <c r="E221" s="53">
        <f t="shared" ref="E221:Q221" si="49">SUM(E220)</f>
        <v>0.58399999999999996</v>
      </c>
      <c r="F221" s="53">
        <f t="shared" si="49"/>
        <v>0.58399999999999996</v>
      </c>
      <c r="G221" s="53">
        <f t="shared" si="49"/>
        <v>14.308</v>
      </c>
      <c r="H221" s="53">
        <f t="shared" si="49"/>
        <v>68.62</v>
      </c>
      <c r="I221" s="53">
        <f t="shared" si="49"/>
        <v>14.6</v>
      </c>
      <c r="J221" s="53">
        <f t="shared" si="49"/>
        <v>4.3999999999999997E-2</v>
      </c>
      <c r="K221" s="53">
        <f t="shared" si="49"/>
        <v>2.9000000000000001E-2</v>
      </c>
      <c r="L221" s="53">
        <f t="shared" si="49"/>
        <v>0</v>
      </c>
      <c r="M221" s="53">
        <f t="shared" si="49"/>
        <v>23.36</v>
      </c>
      <c r="N221" s="53">
        <f t="shared" si="49"/>
        <v>16.059999999999999</v>
      </c>
      <c r="O221" s="53">
        <f t="shared" si="49"/>
        <v>1.3140000000000001</v>
      </c>
      <c r="P221" s="53">
        <f t="shared" si="49"/>
        <v>3.2120000000000002</v>
      </c>
      <c r="Q221" s="53">
        <f t="shared" si="49"/>
        <v>405.88</v>
      </c>
      <c r="R221" s="4"/>
    </row>
    <row r="222" spans="1:18">
      <c r="A222" s="114" t="s">
        <v>48</v>
      </c>
      <c r="B222" s="102" t="s">
        <v>145</v>
      </c>
      <c r="C222" s="103"/>
      <c r="D222" s="21">
        <v>200</v>
      </c>
      <c r="E222" s="16">
        <v>6.5949999999999998</v>
      </c>
      <c r="F222" s="4">
        <v>6.3220000000000001</v>
      </c>
      <c r="G222" s="4">
        <v>21.295000000000002</v>
      </c>
      <c r="H222" s="4">
        <v>169.87100000000001</v>
      </c>
      <c r="I222" s="4">
        <v>18.95</v>
      </c>
      <c r="J222" s="4">
        <v>0.155</v>
      </c>
      <c r="K222" s="4">
        <v>0.11899999999999999</v>
      </c>
      <c r="L222" s="49">
        <v>7.2</v>
      </c>
      <c r="M222" s="4">
        <v>72.233000000000004</v>
      </c>
      <c r="N222" s="4">
        <v>146.34299999999999</v>
      </c>
      <c r="O222" s="4">
        <v>47.856999999999999</v>
      </c>
      <c r="P222" s="4">
        <v>2.359</v>
      </c>
      <c r="Q222" s="4">
        <v>690.9</v>
      </c>
      <c r="R222" s="4" t="s">
        <v>146</v>
      </c>
    </row>
    <row r="223" spans="1:18">
      <c r="A223" s="115"/>
      <c r="B223" s="106" t="s">
        <v>147</v>
      </c>
      <c r="C223" s="107"/>
      <c r="D223" s="21">
        <v>150</v>
      </c>
      <c r="E223" s="56">
        <v>5.54</v>
      </c>
      <c r="F223" s="49">
        <v>4.2750000000000004</v>
      </c>
      <c r="G223" s="49">
        <v>35.314999999999998</v>
      </c>
      <c r="H223" s="49">
        <v>202.05</v>
      </c>
      <c r="I223" s="49">
        <v>0</v>
      </c>
      <c r="J223" s="49">
        <v>8.5999999999999993E-2</v>
      </c>
      <c r="K223" s="49">
        <v>2.5999999999999999E-2</v>
      </c>
      <c r="L223" s="49">
        <v>20</v>
      </c>
      <c r="M223" s="49">
        <v>24.28</v>
      </c>
      <c r="N223" s="49">
        <v>45.75</v>
      </c>
      <c r="O223" s="49">
        <v>10.42</v>
      </c>
      <c r="P223" s="49">
        <v>0.83899999999999997</v>
      </c>
      <c r="Q223" s="49">
        <v>63.668999999999997</v>
      </c>
      <c r="R223" s="4" t="s">
        <v>148</v>
      </c>
    </row>
    <row r="224" spans="1:18">
      <c r="A224" s="115"/>
      <c r="B224" s="102" t="s">
        <v>149</v>
      </c>
      <c r="C224" s="103"/>
      <c r="D224" s="21">
        <v>70</v>
      </c>
      <c r="E224" s="56">
        <v>24.283000000000001</v>
      </c>
      <c r="F224" s="4">
        <v>13.938000000000001</v>
      </c>
      <c r="G224" s="4">
        <v>16.276</v>
      </c>
      <c r="H224" s="4">
        <v>289.46600000000001</v>
      </c>
      <c r="I224" s="4">
        <v>43.274999999999999</v>
      </c>
      <c r="J224" s="4">
        <v>2.0950000000000002</v>
      </c>
      <c r="K224" s="4">
        <v>2.7730000000000001</v>
      </c>
      <c r="L224" s="4">
        <v>10268.200000000001</v>
      </c>
      <c r="M224" s="4">
        <v>26.327999999999999</v>
      </c>
      <c r="N224" s="4">
        <v>427.14800000000002</v>
      </c>
      <c r="O224" s="4">
        <v>32.741999999999997</v>
      </c>
      <c r="P224" s="4">
        <v>8.9619999999999997</v>
      </c>
      <c r="Q224" s="4">
        <v>429.38299999999998</v>
      </c>
      <c r="R224" s="4" t="s">
        <v>150</v>
      </c>
    </row>
    <row r="225" spans="1:18">
      <c r="A225" s="115"/>
      <c r="B225" s="104" t="s">
        <v>91</v>
      </c>
      <c r="C225" s="105"/>
      <c r="D225" s="21">
        <v>130</v>
      </c>
      <c r="E225" s="56">
        <v>0.308</v>
      </c>
      <c r="F225" s="4">
        <v>1.4E-2</v>
      </c>
      <c r="G225" s="49">
        <v>8.26</v>
      </c>
      <c r="H225" s="49">
        <v>63.35</v>
      </c>
      <c r="I225" s="49">
        <v>0.28000000000000003</v>
      </c>
      <c r="J225" s="49">
        <v>3.0000000000000001E-3</v>
      </c>
      <c r="K225" s="49">
        <v>6.0000000000000001E-3</v>
      </c>
      <c r="L225" s="49">
        <v>0</v>
      </c>
      <c r="M225" s="49">
        <v>21.6</v>
      </c>
      <c r="N225" s="49">
        <v>10.78</v>
      </c>
      <c r="O225" s="49">
        <v>5.5</v>
      </c>
      <c r="P225" s="49">
        <v>0.86099999999999999</v>
      </c>
      <c r="Q225" s="49">
        <v>81.8</v>
      </c>
      <c r="R225" s="4" t="s">
        <v>92</v>
      </c>
    </row>
    <row r="226" spans="1:18">
      <c r="A226" s="116"/>
      <c r="B226" s="110" t="s">
        <v>78</v>
      </c>
      <c r="C226" s="110"/>
      <c r="D226" s="21">
        <v>50</v>
      </c>
      <c r="E226" s="56">
        <v>3.3</v>
      </c>
      <c r="F226" s="49">
        <v>0.6</v>
      </c>
      <c r="G226" s="49">
        <v>19.8</v>
      </c>
      <c r="H226" s="49">
        <v>99</v>
      </c>
      <c r="I226" s="49">
        <v>0</v>
      </c>
      <c r="J226" s="49">
        <v>8.5000000000000006E-2</v>
      </c>
      <c r="K226" s="49">
        <v>0.04</v>
      </c>
      <c r="L226" s="49">
        <v>0</v>
      </c>
      <c r="M226" s="49">
        <v>14.5</v>
      </c>
      <c r="N226" s="49">
        <v>75</v>
      </c>
      <c r="O226" s="49">
        <v>23.5</v>
      </c>
      <c r="P226" s="49">
        <v>1.95</v>
      </c>
      <c r="Q226" s="49">
        <v>117.5</v>
      </c>
      <c r="R226" s="4"/>
    </row>
    <row r="227" spans="1:18" ht="15.75">
      <c r="A227" s="4" t="s">
        <v>19</v>
      </c>
      <c r="B227" s="100"/>
      <c r="C227" s="101"/>
      <c r="D227" s="88">
        <f>SUM(D222:D226)</f>
        <v>600</v>
      </c>
      <c r="E227" s="51">
        <f t="shared" ref="E227:Q227" si="50">SUM(E222:E226)</f>
        <v>40.025999999999996</v>
      </c>
      <c r="F227" s="17">
        <f t="shared" si="50"/>
        <v>25.149000000000004</v>
      </c>
      <c r="G227" s="17">
        <f t="shared" si="50"/>
        <v>100.946</v>
      </c>
      <c r="H227" s="17">
        <f t="shared" si="50"/>
        <v>823.73700000000008</v>
      </c>
      <c r="I227" s="17">
        <f t="shared" si="50"/>
        <v>62.504999999999995</v>
      </c>
      <c r="J227" s="17">
        <f t="shared" si="50"/>
        <v>2.4240000000000004</v>
      </c>
      <c r="K227" s="17">
        <f t="shared" si="50"/>
        <v>2.964</v>
      </c>
      <c r="L227" s="28">
        <f t="shared" si="50"/>
        <v>10295.400000000001</v>
      </c>
      <c r="M227" s="51">
        <f t="shared" si="50"/>
        <v>158.941</v>
      </c>
      <c r="N227" s="51">
        <f t="shared" si="50"/>
        <v>705.02099999999996</v>
      </c>
      <c r="O227" s="51">
        <f t="shared" si="50"/>
        <v>120.01900000000001</v>
      </c>
      <c r="P227" s="51">
        <f t="shared" si="50"/>
        <v>14.971</v>
      </c>
      <c r="Q227" s="51">
        <f t="shared" si="50"/>
        <v>1383.252</v>
      </c>
      <c r="R227" s="4"/>
    </row>
    <row r="228" spans="1:18">
      <c r="A228" s="114" t="s">
        <v>20</v>
      </c>
      <c r="B228" s="102" t="s">
        <v>61</v>
      </c>
      <c r="C228" s="103"/>
      <c r="D228" s="21">
        <v>150</v>
      </c>
      <c r="E228" s="56">
        <v>4.3499999999999996</v>
      </c>
      <c r="F228" s="49">
        <v>4.8</v>
      </c>
      <c r="G228" s="49">
        <v>6</v>
      </c>
      <c r="H228" s="49">
        <v>88.5</v>
      </c>
      <c r="I228" s="49">
        <v>1.05</v>
      </c>
      <c r="J228" s="49">
        <v>4.4999999999999998E-2</v>
      </c>
      <c r="K228" s="49">
        <v>0.255</v>
      </c>
      <c r="L228" s="49">
        <v>30</v>
      </c>
      <c r="M228" s="49">
        <v>180</v>
      </c>
      <c r="N228" s="49">
        <v>142.5</v>
      </c>
      <c r="O228" s="49">
        <v>21</v>
      </c>
      <c r="P228" s="49">
        <v>0.15</v>
      </c>
      <c r="Q228" s="49">
        <v>219</v>
      </c>
      <c r="R228" s="11" t="s">
        <v>212</v>
      </c>
    </row>
    <row r="229" spans="1:18" ht="30.75" customHeight="1">
      <c r="A229" s="115"/>
      <c r="B229" s="102" t="s">
        <v>153</v>
      </c>
      <c r="C229" s="103"/>
      <c r="D229" s="22">
        <v>100</v>
      </c>
      <c r="E229" s="16">
        <v>10.638</v>
      </c>
      <c r="F229" s="4">
        <v>12.348000000000001</v>
      </c>
      <c r="G229" s="4">
        <v>56.618000000000002</v>
      </c>
      <c r="H229" s="49">
        <v>380.18</v>
      </c>
      <c r="I229" s="49">
        <v>0.65</v>
      </c>
      <c r="J229" s="49">
        <v>12.077999999999999</v>
      </c>
      <c r="K229" s="49">
        <v>0.41899999999999998</v>
      </c>
      <c r="L229" s="49">
        <v>55</v>
      </c>
      <c r="M229" s="49">
        <v>80.492999999999995</v>
      </c>
      <c r="N229" s="49">
        <v>136.07499999999999</v>
      </c>
      <c r="O229" s="49">
        <v>20.696999999999999</v>
      </c>
      <c r="P229" s="49">
        <v>1.248</v>
      </c>
      <c r="Q229" s="49">
        <v>188.809</v>
      </c>
      <c r="R229" s="13" t="s">
        <v>154</v>
      </c>
    </row>
    <row r="230" spans="1:18">
      <c r="A230" s="116"/>
      <c r="B230" s="102" t="s">
        <v>151</v>
      </c>
      <c r="C230" s="103"/>
      <c r="D230" s="22">
        <v>60</v>
      </c>
      <c r="E230" s="16">
        <v>1.3839999999999999</v>
      </c>
      <c r="F230" s="4">
        <v>2.0859999999999999</v>
      </c>
      <c r="G230" s="49">
        <v>8.01</v>
      </c>
      <c r="H230" s="49">
        <v>57.39</v>
      </c>
      <c r="I230" s="49">
        <v>23.6</v>
      </c>
      <c r="J230" s="49">
        <v>3.7999999999999999E-2</v>
      </c>
      <c r="K230" s="49">
        <v>4.7E-2</v>
      </c>
      <c r="L230" s="49">
        <v>0</v>
      </c>
      <c r="M230" s="49">
        <v>33.93</v>
      </c>
      <c r="N230" s="49">
        <v>36.92</v>
      </c>
      <c r="O230" s="49">
        <v>22.88</v>
      </c>
      <c r="P230" s="49">
        <v>0.57699999999999996</v>
      </c>
      <c r="Q230" s="49">
        <v>224.09</v>
      </c>
      <c r="R230" s="13" t="s">
        <v>152</v>
      </c>
    </row>
    <row r="231" spans="1:18" ht="15.75">
      <c r="A231" s="4" t="s">
        <v>21</v>
      </c>
      <c r="B231" s="102"/>
      <c r="C231" s="103"/>
      <c r="D231" s="88">
        <f>SUM(D228:D230)</f>
        <v>310</v>
      </c>
      <c r="E231" s="51">
        <f>SUM(E228:E230)</f>
        <v>16.372</v>
      </c>
      <c r="F231" s="17">
        <f t="shared" ref="F231:G231" si="51">SUM(F228:F229)</f>
        <v>17.148</v>
      </c>
      <c r="G231" s="51">
        <f t="shared" si="51"/>
        <v>62.618000000000002</v>
      </c>
      <c r="H231" s="51">
        <f t="shared" ref="H231:Q231" si="52">SUM(H228:H230)</f>
        <v>526.07000000000005</v>
      </c>
      <c r="I231" s="51">
        <f t="shared" si="52"/>
        <v>25.3</v>
      </c>
      <c r="J231" s="51">
        <f t="shared" si="52"/>
        <v>12.161</v>
      </c>
      <c r="K231" s="51">
        <f t="shared" si="52"/>
        <v>0.72099999999999997</v>
      </c>
      <c r="L231" s="51">
        <f t="shared" si="52"/>
        <v>85</v>
      </c>
      <c r="M231" s="51">
        <f t="shared" si="52"/>
        <v>294.423</v>
      </c>
      <c r="N231" s="51">
        <f t="shared" si="52"/>
        <v>315.495</v>
      </c>
      <c r="O231" s="51">
        <f t="shared" si="52"/>
        <v>64.576999999999998</v>
      </c>
      <c r="P231" s="51">
        <f t="shared" si="52"/>
        <v>1.9749999999999999</v>
      </c>
      <c r="Q231" s="51">
        <f t="shared" si="52"/>
        <v>631.899</v>
      </c>
      <c r="R231" s="13"/>
    </row>
    <row r="232" spans="1:18" ht="15.75">
      <c r="A232" s="114" t="s">
        <v>27</v>
      </c>
      <c r="B232" s="102" t="s">
        <v>213</v>
      </c>
      <c r="C232" s="103"/>
      <c r="D232" s="21">
        <v>130</v>
      </c>
      <c r="E232" s="84">
        <v>4.1900000000000004</v>
      </c>
      <c r="F232" s="85">
        <v>5.7649999999999997</v>
      </c>
      <c r="G232" s="84">
        <v>24.42</v>
      </c>
      <c r="H232" s="84">
        <v>167</v>
      </c>
      <c r="I232" s="84">
        <v>61.4</v>
      </c>
      <c r="J232" s="84">
        <v>6.0999999999999999E-2</v>
      </c>
      <c r="K232" s="84">
        <v>0.13500000000000001</v>
      </c>
      <c r="L232" s="84">
        <v>30</v>
      </c>
      <c r="M232" s="84">
        <v>95.644000000000005</v>
      </c>
      <c r="N232" s="84">
        <v>125.4</v>
      </c>
      <c r="O232" s="84">
        <v>42.225999999999999</v>
      </c>
      <c r="P232" s="84">
        <v>1.298</v>
      </c>
      <c r="Q232" s="84">
        <v>842.572</v>
      </c>
      <c r="R232" s="13" t="s">
        <v>76</v>
      </c>
    </row>
    <row r="233" spans="1:18">
      <c r="A233" s="115"/>
      <c r="B233" s="106" t="s">
        <v>155</v>
      </c>
      <c r="C233" s="107"/>
      <c r="D233" s="21">
        <v>80</v>
      </c>
      <c r="E233" s="56">
        <v>20.513000000000002</v>
      </c>
      <c r="F233" s="49">
        <v>5.984</v>
      </c>
      <c r="G233" s="4">
        <v>22.957999999999998</v>
      </c>
      <c r="H233" s="49">
        <v>176.39</v>
      </c>
      <c r="I233" s="4">
        <v>1.819</v>
      </c>
      <c r="J233" s="4">
        <v>0.14699999999999999</v>
      </c>
      <c r="K233" s="49">
        <v>0.17499999999999999</v>
      </c>
      <c r="L233" s="4">
        <v>44.17</v>
      </c>
      <c r="M233" s="4">
        <v>60.146000000000001</v>
      </c>
      <c r="N233" s="4">
        <v>302.47800000000001</v>
      </c>
      <c r="O233" s="4">
        <v>194.619</v>
      </c>
      <c r="P233" s="49">
        <v>1.397</v>
      </c>
      <c r="Q233" s="4">
        <v>515.08000000000004</v>
      </c>
      <c r="R233" s="4" t="s">
        <v>34</v>
      </c>
    </row>
    <row r="234" spans="1:18">
      <c r="A234" s="115"/>
      <c r="B234" s="102" t="s">
        <v>214</v>
      </c>
      <c r="C234" s="103"/>
      <c r="D234" s="21">
        <v>60</v>
      </c>
      <c r="E234" s="56">
        <v>0.9</v>
      </c>
      <c r="F234" s="4">
        <v>2.0579999999999998</v>
      </c>
      <c r="G234" s="49">
        <v>5.28</v>
      </c>
      <c r="H234" s="49">
        <v>43.18</v>
      </c>
      <c r="I234" s="49">
        <v>6</v>
      </c>
      <c r="J234" s="49">
        <v>1.2E-2</v>
      </c>
      <c r="K234" s="49">
        <v>0.24</v>
      </c>
      <c r="L234" s="49">
        <v>0</v>
      </c>
      <c r="M234" s="49">
        <v>22.2</v>
      </c>
      <c r="N234" s="49">
        <v>25.84</v>
      </c>
      <c r="O234" s="49">
        <v>13.2</v>
      </c>
      <c r="P234" s="49">
        <v>0.84</v>
      </c>
      <c r="Q234" s="49">
        <v>172.8</v>
      </c>
      <c r="R234" s="4" t="s">
        <v>215</v>
      </c>
    </row>
    <row r="235" spans="1:18">
      <c r="A235" s="115"/>
      <c r="B235" s="102" t="s">
        <v>70</v>
      </c>
      <c r="C235" s="103"/>
      <c r="D235" s="21">
        <v>180</v>
      </c>
      <c r="E235" s="16">
        <v>0.156</v>
      </c>
      <c r="F235" s="4">
        <v>4.0000000000000001E-3</v>
      </c>
      <c r="G235" s="4">
        <v>7.3579999999999997</v>
      </c>
      <c r="H235" s="49">
        <v>30.777999999999999</v>
      </c>
      <c r="I235" s="49">
        <v>1.66</v>
      </c>
      <c r="J235" s="49">
        <v>6.0000000000000001E-3</v>
      </c>
      <c r="K235" s="49">
        <v>7.0000000000000001E-3</v>
      </c>
      <c r="L235" s="49">
        <v>0</v>
      </c>
      <c r="M235" s="49">
        <v>12.88</v>
      </c>
      <c r="N235" s="49">
        <v>5.8239999999999998</v>
      </c>
      <c r="O235" s="49">
        <v>4.92</v>
      </c>
      <c r="P235" s="49">
        <v>0.53700000000000003</v>
      </c>
      <c r="Q235" s="49">
        <v>22.15</v>
      </c>
      <c r="R235" s="27" t="s">
        <v>24</v>
      </c>
    </row>
    <row r="236" spans="1:18">
      <c r="A236" s="116"/>
      <c r="B236" s="102" t="s">
        <v>38</v>
      </c>
      <c r="C236" s="103"/>
      <c r="D236" s="21">
        <v>30</v>
      </c>
      <c r="E236" s="56">
        <v>2.25</v>
      </c>
      <c r="F236" s="49">
        <v>0.87</v>
      </c>
      <c r="G236" s="49">
        <v>15.42</v>
      </c>
      <c r="H236" s="49">
        <v>78.599999999999994</v>
      </c>
      <c r="I236" s="49">
        <v>0</v>
      </c>
      <c r="J236" s="49">
        <v>3.3000000000000002E-2</v>
      </c>
      <c r="K236" s="49">
        <v>8.9999999999999993E-3</v>
      </c>
      <c r="L236" s="49">
        <v>0</v>
      </c>
      <c r="M236" s="49">
        <v>5.7</v>
      </c>
      <c r="N236" s="49">
        <v>19.5</v>
      </c>
      <c r="O236" s="49">
        <v>3.9</v>
      </c>
      <c r="P236" s="49">
        <v>0.36</v>
      </c>
      <c r="Q236" s="49">
        <v>27.6</v>
      </c>
      <c r="R236" s="4"/>
    </row>
    <row r="237" spans="1:18" ht="15.75">
      <c r="A237" s="4" t="s">
        <v>39</v>
      </c>
      <c r="B237" s="100"/>
      <c r="C237" s="101"/>
      <c r="D237" s="88">
        <f>SUM(D232:D236)</f>
        <v>480</v>
      </c>
      <c r="E237" s="51">
        <f>SUM(E232:E236)</f>
        <v>28.009</v>
      </c>
      <c r="F237" s="51">
        <f t="shared" ref="F237:Q237" si="53">SUM(F232:F236)</f>
        <v>14.680999999999997</v>
      </c>
      <c r="G237" s="51">
        <f t="shared" si="53"/>
        <v>75.435999999999993</v>
      </c>
      <c r="H237" s="51">
        <f t="shared" si="53"/>
        <v>495.94799999999998</v>
      </c>
      <c r="I237" s="51">
        <f t="shared" si="53"/>
        <v>70.878999999999991</v>
      </c>
      <c r="J237" s="51">
        <f t="shared" si="53"/>
        <v>0.25900000000000001</v>
      </c>
      <c r="K237" s="51">
        <f t="shared" si="53"/>
        <v>0.56600000000000006</v>
      </c>
      <c r="L237" s="51">
        <f t="shared" si="53"/>
        <v>74.17</v>
      </c>
      <c r="M237" s="51">
        <f t="shared" si="53"/>
        <v>196.57</v>
      </c>
      <c r="N237" s="51">
        <f t="shared" si="53"/>
        <v>479.04200000000003</v>
      </c>
      <c r="O237" s="51">
        <f t="shared" si="53"/>
        <v>258.86499999999995</v>
      </c>
      <c r="P237" s="51">
        <f t="shared" si="53"/>
        <v>4.4320000000000004</v>
      </c>
      <c r="Q237" s="51">
        <f t="shared" si="53"/>
        <v>1580.202</v>
      </c>
      <c r="R237" s="4"/>
    </row>
    <row r="238" spans="1:18" ht="15.75">
      <c r="A238" s="4" t="s">
        <v>54</v>
      </c>
      <c r="B238" s="100"/>
      <c r="C238" s="101"/>
      <c r="D238" s="97">
        <f>D237+D231+D227+D221+D219</f>
        <v>1936</v>
      </c>
      <c r="E238" s="52">
        <f t="shared" ref="E238:Q238" si="54">E237+E231+E227+E221+E219</f>
        <v>97.742999999999995</v>
      </c>
      <c r="F238" s="46">
        <f t="shared" si="54"/>
        <v>75.792000000000002</v>
      </c>
      <c r="G238" s="46">
        <f t="shared" si="54"/>
        <v>310.15100000000001</v>
      </c>
      <c r="H238" s="52">
        <f t="shared" si="54"/>
        <v>2358.8049999999998</v>
      </c>
      <c r="I238" s="47">
        <f t="shared" si="54"/>
        <v>176.40399999999997</v>
      </c>
      <c r="J238" s="52">
        <f t="shared" si="54"/>
        <v>15.136000000000001</v>
      </c>
      <c r="K238" s="52">
        <f t="shared" si="54"/>
        <v>4.6889999999999992</v>
      </c>
      <c r="L238" s="31">
        <f t="shared" si="54"/>
        <v>10546.570000000002</v>
      </c>
      <c r="M238" s="52">
        <f t="shared" si="54"/>
        <v>992.13800000000003</v>
      </c>
      <c r="N238" s="57">
        <f t="shared" si="54"/>
        <v>1840.0329999999999</v>
      </c>
      <c r="O238" s="52">
        <f t="shared" si="54"/>
        <v>516.84100000000001</v>
      </c>
      <c r="P238" s="52">
        <f t="shared" si="54"/>
        <v>26.216999999999999</v>
      </c>
      <c r="Q238" s="52">
        <f t="shared" si="54"/>
        <v>4521.3100000000004</v>
      </c>
      <c r="R238" s="4"/>
    </row>
    <row r="239" spans="1:18" ht="15.75">
      <c r="A239" s="40" t="s">
        <v>156</v>
      </c>
      <c r="B239" s="100"/>
      <c r="C239" s="101"/>
      <c r="D239" s="21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1:18">
      <c r="A240" s="111" t="s">
        <v>10</v>
      </c>
      <c r="B240" s="119" t="s">
        <v>157</v>
      </c>
      <c r="C240" s="120"/>
      <c r="D240" s="21">
        <v>180</v>
      </c>
      <c r="E240" s="49">
        <v>4.6280000000000001</v>
      </c>
      <c r="F240" s="49">
        <v>9.09</v>
      </c>
      <c r="G240" s="4">
        <v>17.132999999999999</v>
      </c>
      <c r="H240" s="4">
        <v>169.86</v>
      </c>
      <c r="I240" s="49">
        <v>1.56</v>
      </c>
      <c r="J240" s="4">
        <v>6.9000000000000006E-2</v>
      </c>
      <c r="K240" s="4">
        <v>0.19500000000000001</v>
      </c>
      <c r="L240" s="49">
        <v>48</v>
      </c>
      <c r="M240" s="4">
        <v>159.27000000000001</v>
      </c>
      <c r="N240" s="4">
        <v>135.30000000000001</v>
      </c>
      <c r="O240" s="4">
        <v>24.02</v>
      </c>
      <c r="P240" s="4">
        <v>0.60099999999999998</v>
      </c>
      <c r="Q240" s="49">
        <v>199.29</v>
      </c>
      <c r="R240" s="4" t="s">
        <v>96</v>
      </c>
    </row>
    <row r="241" spans="1:18">
      <c r="A241" s="112"/>
      <c r="B241" s="102" t="s">
        <v>44</v>
      </c>
      <c r="C241" s="103"/>
      <c r="D241" s="21">
        <v>180</v>
      </c>
      <c r="E241" s="16">
        <v>3.8450000000000002</v>
      </c>
      <c r="F241" s="4">
        <v>4.0650000000000004</v>
      </c>
      <c r="G241" s="4">
        <v>12.779</v>
      </c>
      <c r="H241" s="4">
        <v>104.265</v>
      </c>
      <c r="I241" s="49">
        <v>1.56</v>
      </c>
      <c r="J241" s="4">
        <v>0.05</v>
      </c>
      <c r="K241" s="4">
        <v>0.183</v>
      </c>
      <c r="L241" s="49">
        <v>24</v>
      </c>
      <c r="M241" s="4">
        <v>149.28</v>
      </c>
      <c r="N241" s="4">
        <v>117.825</v>
      </c>
      <c r="O241" s="4">
        <v>23.875</v>
      </c>
      <c r="P241" s="4">
        <v>0.47099999999999997</v>
      </c>
      <c r="Q241" s="4">
        <v>198.255</v>
      </c>
      <c r="R241" s="4" t="s">
        <v>45</v>
      </c>
    </row>
    <row r="242" spans="1:18">
      <c r="A242" s="113"/>
      <c r="B242" s="102" t="s">
        <v>101</v>
      </c>
      <c r="C242" s="103"/>
      <c r="D242" s="25" t="s">
        <v>216</v>
      </c>
      <c r="E242" s="4">
        <v>1.165</v>
      </c>
      <c r="F242" s="4">
        <v>4.0599999999999996</v>
      </c>
      <c r="G242" s="4">
        <v>7.7750000000000004</v>
      </c>
      <c r="H242" s="49">
        <v>72.349999999999994</v>
      </c>
      <c r="I242" s="49">
        <v>0</v>
      </c>
      <c r="J242" s="49">
        <v>1.7000000000000001E-2</v>
      </c>
      <c r="K242" s="49">
        <v>1.0999999999999999E-2</v>
      </c>
      <c r="L242" s="49">
        <v>20</v>
      </c>
      <c r="M242" s="49">
        <v>4.05</v>
      </c>
      <c r="N242" s="49">
        <v>11.25</v>
      </c>
      <c r="O242" s="49">
        <v>1.95</v>
      </c>
      <c r="P242" s="49">
        <v>0.19</v>
      </c>
      <c r="Q242" s="49">
        <v>36.75</v>
      </c>
      <c r="R242" s="4" t="s">
        <v>47</v>
      </c>
    </row>
    <row r="243" spans="1:18" ht="15.75">
      <c r="A243" s="4" t="s">
        <v>13</v>
      </c>
      <c r="B243" s="100"/>
      <c r="C243" s="101"/>
      <c r="D243" s="93">
        <v>380</v>
      </c>
      <c r="E243" s="51">
        <f t="shared" ref="E243:Q243" si="55">SUM(E240:E242)</f>
        <v>9.6380000000000017</v>
      </c>
      <c r="F243" s="17">
        <f t="shared" si="55"/>
        <v>17.215</v>
      </c>
      <c r="G243" s="17">
        <f t="shared" si="55"/>
        <v>37.686999999999998</v>
      </c>
      <c r="H243" s="17">
        <f t="shared" si="55"/>
        <v>346.47500000000002</v>
      </c>
      <c r="I243" s="51">
        <f t="shared" si="55"/>
        <v>3.12</v>
      </c>
      <c r="J243" s="17">
        <f t="shared" si="55"/>
        <v>0.13600000000000001</v>
      </c>
      <c r="K243" s="17">
        <f t="shared" si="55"/>
        <v>0.38900000000000001</v>
      </c>
      <c r="L243" s="51">
        <f t="shared" si="55"/>
        <v>92</v>
      </c>
      <c r="M243" s="51">
        <f t="shared" si="55"/>
        <v>312.60000000000002</v>
      </c>
      <c r="N243" s="51">
        <f t="shared" si="55"/>
        <v>264.375</v>
      </c>
      <c r="O243" s="17">
        <f t="shared" si="55"/>
        <v>49.844999999999999</v>
      </c>
      <c r="P243" s="17">
        <f t="shared" si="55"/>
        <v>1.262</v>
      </c>
      <c r="Q243" s="17">
        <f t="shared" si="55"/>
        <v>434.29499999999996</v>
      </c>
      <c r="R243" s="4"/>
    </row>
    <row r="244" spans="1:18" ht="15.75">
      <c r="A244" s="48" t="s">
        <v>12</v>
      </c>
      <c r="B244" s="102" t="s">
        <v>232</v>
      </c>
      <c r="C244" s="103"/>
      <c r="D244" s="21">
        <v>146</v>
      </c>
      <c r="E244" s="56">
        <v>0.58399999999999996</v>
      </c>
      <c r="F244" s="56">
        <v>0.58399999999999996</v>
      </c>
      <c r="G244" s="56">
        <v>14.308</v>
      </c>
      <c r="H244" s="56">
        <v>68.62</v>
      </c>
      <c r="I244" s="56">
        <v>14.6</v>
      </c>
      <c r="J244" s="56">
        <v>4.3999999999999997E-2</v>
      </c>
      <c r="K244" s="56">
        <v>2.9000000000000001E-2</v>
      </c>
      <c r="L244" s="56">
        <v>0</v>
      </c>
      <c r="M244" s="56">
        <v>23.36</v>
      </c>
      <c r="N244" s="56">
        <v>16.059999999999999</v>
      </c>
      <c r="O244" s="56">
        <v>1.3140000000000001</v>
      </c>
      <c r="P244" s="56">
        <v>3.2120000000000002</v>
      </c>
      <c r="Q244" s="56">
        <v>405.88</v>
      </c>
      <c r="R244" s="4" t="s">
        <v>63</v>
      </c>
    </row>
    <row r="245" spans="1:18">
      <c r="A245" s="4" t="s">
        <v>14</v>
      </c>
      <c r="B245" s="100"/>
      <c r="C245" s="101"/>
      <c r="D245" s="93">
        <f>SUM(D244)</f>
        <v>146</v>
      </c>
      <c r="E245" s="53">
        <f t="shared" ref="E245:Q245" si="56">SUM(E244)</f>
        <v>0.58399999999999996</v>
      </c>
      <c r="F245" s="53">
        <f t="shared" si="56"/>
        <v>0.58399999999999996</v>
      </c>
      <c r="G245" s="53">
        <f t="shared" si="56"/>
        <v>14.308</v>
      </c>
      <c r="H245" s="53">
        <f t="shared" si="56"/>
        <v>68.62</v>
      </c>
      <c r="I245" s="53">
        <f t="shared" si="56"/>
        <v>14.6</v>
      </c>
      <c r="J245" s="53">
        <f t="shared" si="56"/>
        <v>4.3999999999999997E-2</v>
      </c>
      <c r="K245" s="53">
        <f t="shared" si="56"/>
        <v>2.9000000000000001E-2</v>
      </c>
      <c r="L245" s="53">
        <f t="shared" si="56"/>
        <v>0</v>
      </c>
      <c r="M245" s="53">
        <f t="shared" si="56"/>
        <v>23.36</v>
      </c>
      <c r="N245" s="53">
        <f t="shared" si="56"/>
        <v>16.059999999999999</v>
      </c>
      <c r="O245" s="53">
        <f t="shared" si="56"/>
        <v>1.3140000000000001</v>
      </c>
      <c r="P245" s="53">
        <f t="shared" si="56"/>
        <v>3.2120000000000002</v>
      </c>
      <c r="Q245" s="53">
        <f t="shared" si="56"/>
        <v>405.88</v>
      </c>
      <c r="R245" s="4"/>
    </row>
    <row r="246" spans="1:18">
      <c r="A246" s="114" t="s">
        <v>48</v>
      </c>
      <c r="B246" s="102" t="s">
        <v>158</v>
      </c>
      <c r="C246" s="103"/>
      <c r="D246" s="22">
        <v>250</v>
      </c>
      <c r="E246" s="49">
        <v>7.1079999999999997</v>
      </c>
      <c r="F246" s="49">
        <v>7.42</v>
      </c>
      <c r="G246" s="4">
        <v>20.777000000000001</v>
      </c>
      <c r="H246" s="4">
        <v>178.74100000000001</v>
      </c>
      <c r="I246" s="49">
        <v>14.04</v>
      </c>
      <c r="J246" s="49">
        <v>0.17</v>
      </c>
      <c r="K246" s="49">
        <v>9.8000000000000004E-2</v>
      </c>
      <c r="L246" s="49">
        <v>8</v>
      </c>
      <c r="M246" s="4">
        <v>36.707999999999998</v>
      </c>
      <c r="N246" s="4">
        <v>130.72800000000001</v>
      </c>
      <c r="O246" s="4">
        <v>45.756999999999998</v>
      </c>
      <c r="P246" s="4">
        <v>1.552</v>
      </c>
      <c r="Q246" s="4">
        <v>478.92</v>
      </c>
      <c r="R246" s="4" t="s">
        <v>159</v>
      </c>
    </row>
    <row r="247" spans="1:18" ht="20.25" customHeight="1">
      <c r="A247" s="115"/>
      <c r="B247" s="102" t="s">
        <v>80</v>
      </c>
      <c r="C247" s="103"/>
      <c r="D247" s="21">
        <v>110</v>
      </c>
      <c r="E247" s="16">
        <v>2.6840000000000002</v>
      </c>
      <c r="F247" s="16">
        <v>1.613</v>
      </c>
      <c r="G247" s="56">
        <v>6.7990000000000004</v>
      </c>
      <c r="H247" s="16">
        <v>53.835999999999999</v>
      </c>
      <c r="I247" s="56">
        <v>55.37</v>
      </c>
      <c r="J247" s="16">
        <v>4.4999999999999998E-2</v>
      </c>
      <c r="K247" s="16">
        <v>5.5E-2</v>
      </c>
      <c r="L247" s="56">
        <v>8.1999999999999993</v>
      </c>
      <c r="M247" s="16">
        <v>67.225999999999999</v>
      </c>
      <c r="N247" s="16">
        <v>51.238</v>
      </c>
      <c r="O247" s="16">
        <v>22.524000000000001</v>
      </c>
      <c r="P247" s="16">
        <v>0.878</v>
      </c>
      <c r="Q247" s="56">
        <v>392.92</v>
      </c>
      <c r="R247" s="4" t="s">
        <v>81</v>
      </c>
    </row>
    <row r="248" spans="1:18">
      <c r="A248" s="115"/>
      <c r="B248" s="104" t="s">
        <v>220</v>
      </c>
      <c r="C248" s="105"/>
      <c r="D248" s="21">
        <v>60</v>
      </c>
      <c r="E248" s="56">
        <v>14.766</v>
      </c>
      <c r="F248" s="16">
        <v>18.638999999999999</v>
      </c>
      <c r="G248" s="16">
        <v>0.122</v>
      </c>
      <c r="H248" s="16">
        <v>227.51</v>
      </c>
      <c r="I248" s="56">
        <v>1.44</v>
      </c>
      <c r="J248" s="16">
        <v>7.1999999999999995E-2</v>
      </c>
      <c r="K248" s="16">
        <v>0.154</v>
      </c>
      <c r="L248" s="56">
        <v>69.8</v>
      </c>
      <c r="M248" s="56">
        <v>16.54</v>
      </c>
      <c r="N248" s="56">
        <v>135.66</v>
      </c>
      <c r="O248" s="56">
        <v>14.88</v>
      </c>
      <c r="P248" s="16">
        <v>1.194</v>
      </c>
      <c r="Q248" s="56">
        <v>185.12</v>
      </c>
      <c r="R248" s="38" t="s">
        <v>222</v>
      </c>
    </row>
    <row r="249" spans="1:18">
      <c r="A249" s="115"/>
      <c r="B249" s="102" t="s">
        <v>223</v>
      </c>
      <c r="C249" s="103"/>
      <c r="D249" s="21">
        <v>20</v>
      </c>
      <c r="E249" s="56">
        <v>1.1359999999999999</v>
      </c>
      <c r="F249" s="16">
        <v>2.1549999999999998</v>
      </c>
      <c r="G249" s="16">
        <v>4.4610000000000003</v>
      </c>
      <c r="H249" s="16">
        <v>41.92</v>
      </c>
      <c r="I249" s="56">
        <v>0.26</v>
      </c>
      <c r="J249" s="16">
        <v>0.85799999999999998</v>
      </c>
      <c r="K249" s="16">
        <v>3.4000000000000002E-2</v>
      </c>
      <c r="L249" s="56">
        <v>12</v>
      </c>
      <c r="M249" s="56">
        <v>29.51</v>
      </c>
      <c r="N249" s="56">
        <v>23.65</v>
      </c>
      <c r="O249" s="56">
        <v>3.92</v>
      </c>
      <c r="P249" s="16">
        <v>0.113</v>
      </c>
      <c r="Q249" s="56">
        <v>36.020000000000003</v>
      </c>
      <c r="R249" s="38" t="s">
        <v>221</v>
      </c>
    </row>
    <row r="250" spans="1:18">
      <c r="A250" s="115"/>
      <c r="B250" s="104" t="s">
        <v>91</v>
      </c>
      <c r="C250" s="105"/>
      <c r="D250" s="21">
        <v>200</v>
      </c>
      <c r="E250" s="56">
        <v>0.308</v>
      </c>
      <c r="F250" s="4">
        <v>1.4E-2</v>
      </c>
      <c r="G250" s="4">
        <v>8.26</v>
      </c>
      <c r="H250" s="49">
        <v>63.35</v>
      </c>
      <c r="I250" s="49">
        <v>0.28000000000000003</v>
      </c>
      <c r="J250" s="49">
        <v>3.0000000000000001E-3</v>
      </c>
      <c r="K250" s="49">
        <v>6.0000000000000001E-3</v>
      </c>
      <c r="L250" s="49">
        <v>0</v>
      </c>
      <c r="M250" s="49">
        <v>24.75</v>
      </c>
      <c r="N250" s="49">
        <v>10.78</v>
      </c>
      <c r="O250" s="49">
        <v>6.2</v>
      </c>
      <c r="P250" s="49">
        <v>0.86099999999999999</v>
      </c>
      <c r="Q250" s="49">
        <v>82.01</v>
      </c>
      <c r="R250" s="4" t="s">
        <v>92</v>
      </c>
    </row>
    <row r="251" spans="1:18">
      <c r="A251" s="116"/>
      <c r="B251" s="102" t="s">
        <v>78</v>
      </c>
      <c r="C251" s="103"/>
      <c r="D251" s="21">
        <v>50</v>
      </c>
      <c r="E251" s="56">
        <v>3.3</v>
      </c>
      <c r="F251" s="49">
        <v>0.6</v>
      </c>
      <c r="G251" s="49">
        <v>19.8</v>
      </c>
      <c r="H251" s="49">
        <v>99</v>
      </c>
      <c r="I251" s="49">
        <v>0</v>
      </c>
      <c r="J251" s="49">
        <v>8.5000000000000006E-2</v>
      </c>
      <c r="K251" s="49">
        <v>0.04</v>
      </c>
      <c r="L251" s="49">
        <v>0</v>
      </c>
      <c r="M251" s="49">
        <v>14.5</v>
      </c>
      <c r="N251" s="49">
        <v>75</v>
      </c>
      <c r="O251" s="49">
        <v>23.5</v>
      </c>
      <c r="P251" s="49">
        <v>1.95</v>
      </c>
      <c r="Q251" s="49">
        <v>117.5</v>
      </c>
      <c r="R251" s="4"/>
    </row>
    <row r="252" spans="1:18" ht="15.75">
      <c r="A252" s="4" t="s">
        <v>19</v>
      </c>
      <c r="B252" s="100"/>
      <c r="C252" s="101"/>
      <c r="D252" s="93">
        <f>SUM(D246:D251)</f>
        <v>690</v>
      </c>
      <c r="E252" s="51">
        <f t="shared" ref="E252:Q252" si="57">SUM(E246:E251)</f>
        <v>29.302</v>
      </c>
      <c r="F252" s="17">
        <f t="shared" si="57"/>
        <v>30.440999999999999</v>
      </c>
      <c r="G252" s="51">
        <f t="shared" si="57"/>
        <v>60.218999999999994</v>
      </c>
      <c r="H252" s="17">
        <f t="shared" si="57"/>
        <v>664.35699999999997</v>
      </c>
      <c r="I252" s="51">
        <f t="shared" si="57"/>
        <v>71.39</v>
      </c>
      <c r="J252" s="17">
        <f t="shared" si="57"/>
        <v>1.2329999999999999</v>
      </c>
      <c r="K252" s="17">
        <f t="shared" si="57"/>
        <v>0.38699999999999996</v>
      </c>
      <c r="L252" s="51">
        <f t="shared" si="57"/>
        <v>98</v>
      </c>
      <c r="M252" s="51">
        <f t="shared" si="57"/>
        <v>189.23399999999998</v>
      </c>
      <c r="N252" s="51">
        <f t="shared" si="57"/>
        <v>427.05599999999993</v>
      </c>
      <c r="O252" s="51">
        <f t="shared" si="57"/>
        <v>116.78100000000001</v>
      </c>
      <c r="P252" s="17">
        <f t="shared" si="57"/>
        <v>6.548</v>
      </c>
      <c r="Q252" s="51">
        <f t="shared" si="57"/>
        <v>1292.49</v>
      </c>
      <c r="R252" s="4"/>
    </row>
    <row r="253" spans="1:18">
      <c r="A253" s="114" t="s">
        <v>20</v>
      </c>
      <c r="B253" s="102" t="s">
        <v>61</v>
      </c>
      <c r="C253" s="103"/>
      <c r="D253" s="21">
        <v>210</v>
      </c>
      <c r="E253" s="56">
        <v>6.09</v>
      </c>
      <c r="F253" s="49">
        <v>6.72</v>
      </c>
      <c r="G253" s="49">
        <v>8.4</v>
      </c>
      <c r="H253" s="49">
        <v>123.9</v>
      </c>
      <c r="I253" s="49">
        <v>1.47</v>
      </c>
      <c r="J253" s="49">
        <v>6.3E-2</v>
      </c>
      <c r="K253" s="49">
        <v>0.35699999999999998</v>
      </c>
      <c r="L253" s="49">
        <v>42</v>
      </c>
      <c r="M253" s="49">
        <v>252</v>
      </c>
      <c r="N253" s="49">
        <v>199.5</v>
      </c>
      <c r="O253" s="49">
        <v>29.4</v>
      </c>
      <c r="P253" s="49">
        <v>0.21</v>
      </c>
      <c r="Q253" s="49">
        <v>306.60000000000002</v>
      </c>
      <c r="R253" s="13" t="s">
        <v>31</v>
      </c>
    </row>
    <row r="254" spans="1:18">
      <c r="A254" s="116"/>
      <c r="B254" s="104" t="s">
        <v>201</v>
      </c>
      <c r="C254" s="105"/>
      <c r="D254" s="21">
        <v>25</v>
      </c>
      <c r="E254" s="56">
        <v>1.875</v>
      </c>
      <c r="F254" s="49">
        <v>0.72499999999999998</v>
      </c>
      <c r="G254" s="49">
        <v>12.85</v>
      </c>
      <c r="H254" s="49">
        <v>65.5</v>
      </c>
      <c r="I254" s="49">
        <v>0</v>
      </c>
      <c r="J254" s="49">
        <v>2.8000000000000001E-2</v>
      </c>
      <c r="K254" s="49">
        <v>8.0000000000000002E-3</v>
      </c>
      <c r="L254" s="49">
        <v>0</v>
      </c>
      <c r="M254" s="49">
        <v>4.75</v>
      </c>
      <c r="N254" s="49">
        <v>16.25</v>
      </c>
      <c r="O254" s="49">
        <v>3.25</v>
      </c>
      <c r="P254" s="49">
        <v>0.3</v>
      </c>
      <c r="Q254" s="49">
        <v>23</v>
      </c>
      <c r="R254" s="4"/>
    </row>
    <row r="255" spans="1:18" ht="15.75">
      <c r="A255" s="4" t="s">
        <v>21</v>
      </c>
      <c r="B255" s="100"/>
      <c r="C255" s="101"/>
      <c r="D255" s="93">
        <f>SUM(D253:D254)</f>
        <v>235</v>
      </c>
      <c r="E255" s="17">
        <f t="shared" ref="E255:Q255" si="58">SUM(E253:E254)</f>
        <v>7.9649999999999999</v>
      </c>
      <c r="F255" s="17">
        <f t="shared" si="58"/>
        <v>7.4449999999999994</v>
      </c>
      <c r="G255" s="51">
        <f t="shared" si="58"/>
        <v>21.25</v>
      </c>
      <c r="H255" s="51">
        <f t="shared" si="58"/>
        <v>189.4</v>
      </c>
      <c r="I255" s="51">
        <f t="shared" si="58"/>
        <v>1.47</v>
      </c>
      <c r="J255" s="51">
        <f t="shared" si="58"/>
        <v>9.0999999999999998E-2</v>
      </c>
      <c r="K255" s="51">
        <f t="shared" si="58"/>
        <v>0.36499999999999999</v>
      </c>
      <c r="L255" s="51">
        <f t="shared" si="58"/>
        <v>42</v>
      </c>
      <c r="M255" s="51">
        <f t="shared" si="58"/>
        <v>256.75</v>
      </c>
      <c r="N255" s="51">
        <f t="shared" si="58"/>
        <v>215.75</v>
      </c>
      <c r="O255" s="51">
        <f t="shared" si="58"/>
        <v>32.65</v>
      </c>
      <c r="P255" s="51">
        <f t="shared" si="58"/>
        <v>0.51</v>
      </c>
      <c r="Q255" s="51">
        <f t="shared" si="58"/>
        <v>329.6</v>
      </c>
      <c r="R255" s="4"/>
    </row>
    <row r="256" spans="1:18">
      <c r="A256" s="114" t="s">
        <v>160</v>
      </c>
      <c r="B256" s="102" t="s">
        <v>161</v>
      </c>
      <c r="C256" s="103"/>
      <c r="D256" s="21">
        <v>130</v>
      </c>
      <c r="E256" s="49">
        <v>19.79</v>
      </c>
      <c r="F256" s="49">
        <v>14.14</v>
      </c>
      <c r="G256" s="4">
        <v>19.966999999999999</v>
      </c>
      <c r="H256" s="49">
        <v>288.3</v>
      </c>
      <c r="I256" s="49">
        <v>3.53</v>
      </c>
      <c r="J256" s="49">
        <v>0.94599999999999995</v>
      </c>
      <c r="K256" s="49">
        <v>0.36199999999999999</v>
      </c>
      <c r="L256" s="49">
        <v>76.400000000000006</v>
      </c>
      <c r="M256" s="49">
        <v>196.36</v>
      </c>
      <c r="N256" s="49">
        <v>278.77</v>
      </c>
      <c r="O256" s="49">
        <v>48.44</v>
      </c>
      <c r="P256" s="49">
        <v>1.18</v>
      </c>
      <c r="Q256" s="49">
        <v>276.39999999999998</v>
      </c>
      <c r="R256" s="4" t="s">
        <v>162</v>
      </c>
    </row>
    <row r="257" spans="1:18">
      <c r="A257" s="115"/>
      <c r="B257" s="102" t="s">
        <v>68</v>
      </c>
      <c r="C257" s="103"/>
      <c r="D257" s="21">
        <v>50</v>
      </c>
      <c r="E257" s="16">
        <v>4.2000000000000003E-2</v>
      </c>
      <c r="F257" s="49">
        <v>0</v>
      </c>
      <c r="G257" s="49">
        <v>8.84</v>
      </c>
      <c r="H257" s="49">
        <v>31.26</v>
      </c>
      <c r="I257" s="49">
        <v>0.05</v>
      </c>
      <c r="J257" s="49">
        <v>1E-3</v>
      </c>
      <c r="K257" s="49">
        <v>1E-3</v>
      </c>
      <c r="L257" s="49">
        <v>0</v>
      </c>
      <c r="M257" s="49">
        <v>3.3149999999999999</v>
      </c>
      <c r="N257" s="49">
        <v>1.3</v>
      </c>
      <c r="O257" s="49">
        <v>1.05</v>
      </c>
      <c r="P257" s="49">
        <v>0.13</v>
      </c>
      <c r="Q257" s="49">
        <v>16.805</v>
      </c>
      <c r="R257" s="4" t="s">
        <v>69</v>
      </c>
    </row>
    <row r="258" spans="1:18" ht="30">
      <c r="A258" s="115"/>
      <c r="B258" s="102" t="s">
        <v>97</v>
      </c>
      <c r="C258" s="103"/>
      <c r="D258" s="21">
        <v>200</v>
      </c>
      <c r="E258" s="56">
        <v>0.12</v>
      </c>
      <c r="F258" s="49">
        <v>0</v>
      </c>
      <c r="G258" s="4">
        <v>7.2380000000000004</v>
      </c>
      <c r="H258" s="49">
        <v>29.417999999999999</v>
      </c>
      <c r="I258" s="49">
        <v>0.06</v>
      </c>
      <c r="J258" s="49">
        <v>4.0000000000000001E-3</v>
      </c>
      <c r="K258" s="49">
        <v>6.0000000000000001E-3</v>
      </c>
      <c r="L258" s="49">
        <v>0</v>
      </c>
      <c r="M258" s="49">
        <v>12.18</v>
      </c>
      <c r="N258" s="49">
        <v>4.944</v>
      </c>
      <c r="O258" s="49">
        <v>4.6399999999999997</v>
      </c>
      <c r="P258" s="49">
        <v>0.51300000000000001</v>
      </c>
      <c r="Q258" s="49">
        <v>15.69</v>
      </c>
      <c r="R258" s="38" t="s">
        <v>98</v>
      </c>
    </row>
    <row r="259" spans="1:18">
      <c r="A259" s="115"/>
      <c r="B259" s="102" t="s">
        <v>200</v>
      </c>
      <c r="C259" s="103"/>
      <c r="D259" s="21">
        <v>20</v>
      </c>
      <c r="E259" s="56">
        <v>2.54</v>
      </c>
      <c r="F259" s="49">
        <v>2.2999999999999998</v>
      </c>
      <c r="G259" s="49">
        <v>0.14000000000000001</v>
      </c>
      <c r="H259" s="49">
        <v>31.4</v>
      </c>
      <c r="I259" s="49">
        <v>0</v>
      </c>
      <c r="J259" s="4">
        <v>1.4E-2</v>
      </c>
      <c r="K259" s="4">
        <v>8.7999999999999995E-2</v>
      </c>
      <c r="L259" s="49">
        <v>50</v>
      </c>
      <c r="M259" s="49">
        <v>11</v>
      </c>
      <c r="N259" s="49">
        <v>38.4</v>
      </c>
      <c r="O259" s="49">
        <v>2.4</v>
      </c>
      <c r="P259" s="49">
        <v>0.5</v>
      </c>
      <c r="Q259" s="49">
        <v>28</v>
      </c>
      <c r="R259" s="38"/>
    </row>
    <row r="260" spans="1:18">
      <c r="A260" s="116"/>
      <c r="B260" s="102" t="s">
        <v>38</v>
      </c>
      <c r="C260" s="103"/>
      <c r="D260" s="21">
        <v>25</v>
      </c>
      <c r="E260" s="56">
        <v>1.875</v>
      </c>
      <c r="F260" s="49">
        <v>0.72499999999999998</v>
      </c>
      <c r="G260" s="49">
        <v>12.85</v>
      </c>
      <c r="H260" s="49">
        <v>65.5</v>
      </c>
      <c r="I260" s="49">
        <v>0</v>
      </c>
      <c r="J260" s="49">
        <v>2.8000000000000001E-2</v>
      </c>
      <c r="K260" s="49">
        <v>8.0000000000000002E-3</v>
      </c>
      <c r="L260" s="49">
        <v>0</v>
      </c>
      <c r="M260" s="49">
        <v>4.75</v>
      </c>
      <c r="N260" s="49">
        <v>16.25</v>
      </c>
      <c r="O260" s="49">
        <v>3.25</v>
      </c>
      <c r="P260" s="49">
        <v>0.3</v>
      </c>
      <c r="Q260" s="49">
        <v>23</v>
      </c>
      <c r="R260" s="4"/>
    </row>
    <row r="261" spans="1:18" ht="15.75">
      <c r="A261" s="4" t="s">
        <v>39</v>
      </c>
      <c r="B261" s="100"/>
      <c r="C261" s="101"/>
      <c r="D261" s="93">
        <f>SUM(D256:D260)</f>
        <v>425</v>
      </c>
      <c r="E261" s="51">
        <f t="shared" ref="E261:Q261" si="59">SUM(E256:E260)</f>
        <v>24.367000000000001</v>
      </c>
      <c r="F261" s="51">
        <f t="shared" si="59"/>
        <v>17.165000000000003</v>
      </c>
      <c r="G261" s="51">
        <f t="shared" si="59"/>
        <v>49.035000000000004</v>
      </c>
      <c r="H261" s="51">
        <f t="shared" si="59"/>
        <v>445.87799999999999</v>
      </c>
      <c r="I261" s="51">
        <f t="shared" si="59"/>
        <v>3.6399999999999997</v>
      </c>
      <c r="J261" s="51">
        <f t="shared" si="59"/>
        <v>0.99299999999999999</v>
      </c>
      <c r="K261" s="51">
        <f t="shared" si="59"/>
        <v>0.46499999999999997</v>
      </c>
      <c r="L261" s="51">
        <f t="shared" si="59"/>
        <v>126.4</v>
      </c>
      <c r="M261" s="51">
        <f t="shared" si="59"/>
        <v>227.60500000000002</v>
      </c>
      <c r="N261" s="51">
        <f t="shared" si="59"/>
        <v>339.66399999999999</v>
      </c>
      <c r="O261" s="51">
        <f t="shared" si="59"/>
        <v>59.779999999999994</v>
      </c>
      <c r="P261" s="51">
        <f t="shared" si="59"/>
        <v>2.6229999999999998</v>
      </c>
      <c r="Q261" s="51">
        <f t="shared" si="59"/>
        <v>359.89499999999998</v>
      </c>
      <c r="R261" s="4"/>
    </row>
    <row r="262" spans="1:18" ht="15.75">
      <c r="A262" s="4" t="s">
        <v>54</v>
      </c>
      <c r="B262" s="100"/>
      <c r="C262" s="101"/>
      <c r="D262" s="98">
        <f>D261+D255+D252+D245+D243</f>
        <v>1876</v>
      </c>
      <c r="E262" s="52">
        <f>E261+E255+E252+E245+E243</f>
        <v>71.856000000000009</v>
      </c>
      <c r="F262" s="52">
        <f>F261+F255+F252+F245+F243</f>
        <v>72.850000000000009</v>
      </c>
      <c r="G262" s="47">
        <f>G261+G255+G252+G245+G243</f>
        <v>182.49899999999997</v>
      </c>
      <c r="H262" s="57">
        <f>H261+H255+H252+H245+H243</f>
        <v>1714.73</v>
      </c>
      <c r="I262" s="52">
        <f t="shared" ref="I262:Q262" si="60">I261+I255+I252+I245+I243</f>
        <v>94.22</v>
      </c>
      <c r="J262" s="52">
        <f t="shared" si="60"/>
        <v>2.4970000000000003</v>
      </c>
      <c r="K262" s="52">
        <f t="shared" si="60"/>
        <v>1.6349999999999998</v>
      </c>
      <c r="L262" s="52">
        <f t="shared" si="60"/>
        <v>358.4</v>
      </c>
      <c r="M262" s="52">
        <f t="shared" si="60"/>
        <v>1009.549</v>
      </c>
      <c r="N262" s="57">
        <f t="shared" si="60"/>
        <v>1262.9049999999997</v>
      </c>
      <c r="O262" s="52">
        <f t="shared" si="60"/>
        <v>260.37</v>
      </c>
      <c r="P262" s="52">
        <f t="shared" si="60"/>
        <v>14.155000000000001</v>
      </c>
      <c r="Q262" s="52">
        <f t="shared" si="60"/>
        <v>2822.1600000000003</v>
      </c>
      <c r="R262" s="4"/>
    </row>
    <row r="263" spans="1:18">
      <c r="A263" s="4"/>
      <c r="B263" s="100"/>
      <c r="C263" s="101"/>
      <c r="D263" s="21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1:18">
      <c r="A264" s="38" t="s">
        <v>164</v>
      </c>
      <c r="B264" s="100"/>
      <c r="C264" s="101"/>
      <c r="D264" s="89">
        <f>D262+D238+D214+D191+D168+D147+D124+D101+D77+D54</f>
        <v>18583</v>
      </c>
      <c r="E264" s="54">
        <f t="shared" ref="E264:Q264" si="61">E262+E238+E214+E191+E168+E147+E124+E101+E77+E54</f>
        <v>759.54899999999986</v>
      </c>
      <c r="F264" s="54">
        <f t="shared" si="61"/>
        <v>858.99800000000005</v>
      </c>
      <c r="G264" s="83">
        <f t="shared" si="61"/>
        <v>2488.0219999999999</v>
      </c>
      <c r="H264" s="69">
        <f t="shared" si="61"/>
        <v>20317.964</v>
      </c>
      <c r="I264" s="83">
        <f t="shared" si="61"/>
        <v>1172.1680000000001</v>
      </c>
      <c r="J264" s="54">
        <f t="shared" si="61"/>
        <v>647.17200000000014</v>
      </c>
      <c r="K264" s="54">
        <f t="shared" si="61"/>
        <v>123.51400000000001</v>
      </c>
      <c r="L264" s="69">
        <f t="shared" si="61"/>
        <v>23639.247000000003</v>
      </c>
      <c r="M264" s="54">
        <f t="shared" si="61"/>
        <v>9838.5650000000005</v>
      </c>
      <c r="N264" s="69">
        <f t="shared" si="61"/>
        <v>14005.783000000001</v>
      </c>
      <c r="O264" s="69">
        <f t="shared" si="61"/>
        <v>3227.3310000000001</v>
      </c>
      <c r="P264" s="54">
        <f t="shared" si="61"/>
        <v>699.52599999999995</v>
      </c>
      <c r="Q264" s="54">
        <f t="shared" si="61"/>
        <v>35487.471000000005</v>
      </c>
      <c r="R264" s="4"/>
    </row>
    <row r="265" spans="1:18" ht="30">
      <c r="A265" s="55" t="s">
        <v>163</v>
      </c>
      <c r="B265" s="100"/>
      <c r="C265" s="101"/>
      <c r="D265" s="99">
        <f>D264/10</f>
        <v>1858.3</v>
      </c>
      <c r="E265" s="54">
        <f>E264/10</f>
        <v>75.954899999999981</v>
      </c>
      <c r="F265" s="54">
        <f>F264/10</f>
        <v>85.899799999999999</v>
      </c>
      <c r="G265" s="12">
        <f>G264/10</f>
        <v>248.8022</v>
      </c>
      <c r="H265" s="54">
        <f>H264/10</f>
        <v>2031.7963999999999</v>
      </c>
      <c r="I265" s="54">
        <f t="shared" ref="I265:Q265" si="62">I264/10</f>
        <v>117.21680000000001</v>
      </c>
      <c r="J265" s="54">
        <f t="shared" si="62"/>
        <v>64.71720000000002</v>
      </c>
      <c r="K265" s="54">
        <f t="shared" si="62"/>
        <v>12.351400000000002</v>
      </c>
      <c r="L265" s="54">
        <f t="shared" si="62"/>
        <v>2363.9247000000005</v>
      </c>
      <c r="M265" s="54">
        <f t="shared" si="62"/>
        <v>983.8565000000001</v>
      </c>
      <c r="N265" s="54">
        <f t="shared" si="62"/>
        <v>1400.5783000000001</v>
      </c>
      <c r="O265" s="54">
        <f t="shared" si="62"/>
        <v>322.73310000000004</v>
      </c>
      <c r="P265" s="54">
        <f t="shared" si="62"/>
        <v>69.95259999999999</v>
      </c>
      <c r="Q265" s="54">
        <f t="shared" si="62"/>
        <v>3548.7471000000005</v>
      </c>
      <c r="R265" s="4"/>
    </row>
  </sheetData>
  <mergeCells count="279">
    <mergeCell ref="A246:A251"/>
    <mergeCell ref="A253:A254"/>
    <mergeCell ref="B256:C256"/>
    <mergeCell ref="B257:C257"/>
    <mergeCell ref="B258:C258"/>
    <mergeCell ref="B260:C260"/>
    <mergeCell ref="B244:C244"/>
    <mergeCell ref="B245:C245"/>
    <mergeCell ref="B246:C246"/>
    <mergeCell ref="B247:C247"/>
    <mergeCell ref="B248:C248"/>
    <mergeCell ref="B250:C250"/>
    <mergeCell ref="B251:C251"/>
    <mergeCell ref="B252:C252"/>
    <mergeCell ref="B249:C249"/>
    <mergeCell ref="B261:C261"/>
    <mergeCell ref="B262:C262"/>
    <mergeCell ref="B263:C263"/>
    <mergeCell ref="B264:C264"/>
    <mergeCell ref="A256:A260"/>
    <mergeCell ref="B265:C265"/>
    <mergeCell ref="B253:C253"/>
    <mergeCell ref="B254:C254"/>
    <mergeCell ref="B255:C255"/>
    <mergeCell ref="B259:C259"/>
    <mergeCell ref="B238:C238"/>
    <mergeCell ref="B239:C239"/>
    <mergeCell ref="B240:C240"/>
    <mergeCell ref="B241:C241"/>
    <mergeCell ref="B242:C242"/>
    <mergeCell ref="B243:C243"/>
    <mergeCell ref="A222:A226"/>
    <mergeCell ref="B228:C228"/>
    <mergeCell ref="B229:C229"/>
    <mergeCell ref="B231:C231"/>
    <mergeCell ref="B233:C233"/>
    <mergeCell ref="B234:C234"/>
    <mergeCell ref="B235:C235"/>
    <mergeCell ref="B236:C236"/>
    <mergeCell ref="B237:C237"/>
    <mergeCell ref="B225:C225"/>
    <mergeCell ref="B226:C226"/>
    <mergeCell ref="B227:C227"/>
    <mergeCell ref="A240:A242"/>
    <mergeCell ref="B230:C230"/>
    <mergeCell ref="A228:A230"/>
    <mergeCell ref="A232:A236"/>
    <mergeCell ref="B224:C224"/>
    <mergeCell ref="B232:C232"/>
    <mergeCell ref="A141:A145"/>
    <mergeCell ref="B146:C146"/>
    <mergeCell ref="B147:C147"/>
    <mergeCell ref="A126:A128"/>
    <mergeCell ref="A132:A136"/>
    <mergeCell ref="B139:C139"/>
    <mergeCell ref="A138:A139"/>
    <mergeCell ref="B135:C135"/>
    <mergeCell ref="B136:C136"/>
    <mergeCell ref="B137:C137"/>
    <mergeCell ref="B138:C138"/>
    <mergeCell ref="B140:C140"/>
    <mergeCell ref="B141:C141"/>
    <mergeCell ref="B142:C142"/>
    <mergeCell ref="B143:C143"/>
    <mergeCell ref="B145:C14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A103:A106"/>
    <mergeCell ref="A110:A114"/>
    <mergeCell ref="B108:C108"/>
    <mergeCell ref="B109:C109"/>
    <mergeCell ref="A119:A122"/>
    <mergeCell ref="B116:C116"/>
    <mergeCell ref="B118:C118"/>
    <mergeCell ref="B119:C119"/>
    <mergeCell ref="B121:C121"/>
    <mergeCell ref="B122:C122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10:C110"/>
    <mergeCell ref="A116:A117"/>
    <mergeCell ref="B120:C120"/>
    <mergeCell ref="A15:Q15"/>
    <mergeCell ref="A68:A69"/>
    <mergeCell ref="D5:L5"/>
    <mergeCell ref="B45:C45"/>
    <mergeCell ref="B46:C46"/>
    <mergeCell ref="B47:C47"/>
    <mergeCell ref="B48:C48"/>
    <mergeCell ref="B49:C49"/>
    <mergeCell ref="B51:C51"/>
    <mergeCell ref="B40:C40"/>
    <mergeCell ref="B41:C41"/>
    <mergeCell ref="B42:C42"/>
    <mergeCell ref="B44:C44"/>
    <mergeCell ref="B35:C35"/>
    <mergeCell ref="A13:M13"/>
    <mergeCell ref="A31:A32"/>
    <mergeCell ref="B54:C54"/>
    <mergeCell ref="B63:C63"/>
    <mergeCell ref="B14:M14"/>
    <mergeCell ref="B34:C34"/>
    <mergeCell ref="B36:C36"/>
    <mergeCell ref="B38:C38"/>
    <mergeCell ref="F30:I30"/>
    <mergeCell ref="E31:G31"/>
    <mergeCell ref="H31:H32"/>
    <mergeCell ref="R31:R32"/>
    <mergeCell ref="B57:C57"/>
    <mergeCell ref="A63:A66"/>
    <mergeCell ref="B66:C66"/>
    <mergeCell ref="A34:A35"/>
    <mergeCell ref="B33:C33"/>
    <mergeCell ref="B53:C53"/>
    <mergeCell ref="A40:A44"/>
    <mergeCell ref="A49:A52"/>
    <mergeCell ref="B50:C50"/>
    <mergeCell ref="B52:C52"/>
    <mergeCell ref="A46:A47"/>
    <mergeCell ref="B31:C32"/>
    <mergeCell ref="B65:C65"/>
    <mergeCell ref="A56:A58"/>
    <mergeCell ref="B64:C64"/>
    <mergeCell ref="I31:L31"/>
    <mergeCell ref="M31:Q31"/>
    <mergeCell ref="B61:C61"/>
    <mergeCell ref="B77:C77"/>
    <mergeCell ref="B78:C78"/>
    <mergeCell ref="B79:C79"/>
    <mergeCell ref="B80:C80"/>
    <mergeCell ref="B81:C81"/>
    <mergeCell ref="D31:D32"/>
    <mergeCell ref="B58:C58"/>
    <mergeCell ref="B59:C59"/>
    <mergeCell ref="B60:C60"/>
    <mergeCell ref="B62:C62"/>
    <mergeCell ref="B73:C73"/>
    <mergeCell ref="B75:C75"/>
    <mergeCell ref="B76:C76"/>
    <mergeCell ref="B55:C55"/>
    <mergeCell ref="B56:C56"/>
    <mergeCell ref="B72:C72"/>
    <mergeCell ref="B71:C71"/>
    <mergeCell ref="B43:C43"/>
    <mergeCell ref="B74:C74"/>
    <mergeCell ref="A71:A75"/>
    <mergeCell ref="B67:C67"/>
    <mergeCell ref="B68:C68"/>
    <mergeCell ref="B69:C69"/>
    <mergeCell ref="B95:C95"/>
    <mergeCell ref="B96:C96"/>
    <mergeCell ref="B98:C98"/>
    <mergeCell ref="B87:C87"/>
    <mergeCell ref="B88:C88"/>
    <mergeCell ref="B89:C89"/>
    <mergeCell ref="B90:C90"/>
    <mergeCell ref="B91:C91"/>
    <mergeCell ref="A79:A81"/>
    <mergeCell ref="A85:A89"/>
    <mergeCell ref="A91:A93"/>
    <mergeCell ref="A95:A99"/>
    <mergeCell ref="B99:C99"/>
    <mergeCell ref="B94:C94"/>
    <mergeCell ref="B82:C82"/>
    <mergeCell ref="B83:C83"/>
    <mergeCell ref="B84:C84"/>
    <mergeCell ref="B85:C85"/>
    <mergeCell ref="B86:C86"/>
    <mergeCell ref="B93:C93"/>
    <mergeCell ref="B100:C100"/>
    <mergeCell ref="B101:C101"/>
    <mergeCell ref="B102:C102"/>
    <mergeCell ref="B103:C103"/>
    <mergeCell ref="B148:C148"/>
    <mergeCell ref="B149:C149"/>
    <mergeCell ref="B150:C150"/>
    <mergeCell ref="B151:C151"/>
    <mergeCell ref="B152:C152"/>
    <mergeCell ref="B134:C134"/>
    <mergeCell ref="B123:C123"/>
    <mergeCell ref="B124:C124"/>
    <mergeCell ref="B125:C125"/>
    <mergeCell ref="B117:C117"/>
    <mergeCell ref="B144:C144"/>
    <mergeCell ref="B162:C162"/>
    <mergeCell ref="B163:C163"/>
    <mergeCell ref="B164:C164"/>
    <mergeCell ref="A149:A151"/>
    <mergeCell ref="A155:A159"/>
    <mergeCell ref="A161:A162"/>
    <mergeCell ref="B165:C165"/>
    <mergeCell ref="B166:C166"/>
    <mergeCell ref="B153:C153"/>
    <mergeCell ref="B155:C155"/>
    <mergeCell ref="B156:C156"/>
    <mergeCell ref="B157:C157"/>
    <mergeCell ref="B158:C158"/>
    <mergeCell ref="B159:C159"/>
    <mergeCell ref="B160:C160"/>
    <mergeCell ref="B161:C161"/>
    <mergeCell ref="A164:A166"/>
    <mergeCell ref="A170:A172"/>
    <mergeCell ref="B178:C178"/>
    <mergeCell ref="B179:C179"/>
    <mergeCell ref="B180:C180"/>
    <mergeCell ref="B182:C182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6:C176"/>
    <mergeCell ref="A177:A181"/>
    <mergeCell ref="B177:C177"/>
    <mergeCell ref="B175:C175"/>
    <mergeCell ref="A216:A218"/>
    <mergeCell ref="A208:A212"/>
    <mergeCell ref="B212:C212"/>
    <mergeCell ref="A186:A189"/>
    <mergeCell ref="B198:C198"/>
    <mergeCell ref="B199:C199"/>
    <mergeCell ref="A193:A195"/>
    <mergeCell ref="A183:A184"/>
    <mergeCell ref="B189:C189"/>
    <mergeCell ref="B190:C190"/>
    <mergeCell ref="B191:C191"/>
    <mergeCell ref="B183:C183"/>
    <mergeCell ref="B184:C184"/>
    <mergeCell ref="B186:C186"/>
    <mergeCell ref="B187:C187"/>
    <mergeCell ref="B188:C188"/>
    <mergeCell ref="A199:A203"/>
    <mergeCell ref="B215:C215"/>
    <mergeCell ref="B217:C217"/>
    <mergeCell ref="B218:C218"/>
    <mergeCell ref="B192:C192"/>
    <mergeCell ref="B193:C193"/>
    <mergeCell ref="B194:C194"/>
    <mergeCell ref="B195:C195"/>
    <mergeCell ref="B196:C196"/>
    <mergeCell ref="B197:C197"/>
    <mergeCell ref="B92:C92"/>
    <mergeCell ref="B97:C97"/>
    <mergeCell ref="B219:C219"/>
    <mergeCell ref="B220:C220"/>
    <mergeCell ref="B221:C221"/>
    <mergeCell ref="B222:C222"/>
    <mergeCell ref="B223:C223"/>
    <mergeCell ref="B216:C216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3:C213"/>
    <mergeCell ref="B214:C214"/>
  </mergeCells>
  <pageMargins left="0.23622047244094491" right="0.23622047244094491" top="0.55118110236220474" bottom="0.55118110236220474" header="0.31496062992125984" footer="0.31496062992125984"/>
  <pageSetup paperSize="9" scale="62" fitToHeight="6" orientation="landscape" horizontalDpi="0" verticalDpi="0" r:id="rId1"/>
  <rowBreaks count="2" manualBreakCount="2">
    <brk id="28" max="17" man="1"/>
    <brk id="215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V E T A</dc:creator>
  <cp:lastModifiedBy>Admin</cp:lastModifiedBy>
  <cp:lastPrinted>2024-12-27T09:41:07Z</cp:lastPrinted>
  <dcterms:created xsi:type="dcterms:W3CDTF">2020-12-21T12:44:02Z</dcterms:created>
  <dcterms:modified xsi:type="dcterms:W3CDTF">2025-03-27T12:14:02Z</dcterms:modified>
</cp:coreProperties>
</file>